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ate1904="1" backupFile="1"/>
  <mc:AlternateContent xmlns:mc="http://schemas.openxmlformats.org/markup-compatibility/2006">
    <mc:Choice Requires="x15">
      <x15ac:absPath xmlns:x15ac="http://schemas.microsoft.com/office/spreadsheetml/2010/11/ac" url="C:\Users\sthanasathirachai\Desktop\LH Bank\FS\LHB_V11 Final Version - Delete Track Change\"/>
    </mc:Choice>
  </mc:AlternateContent>
  <xr:revisionPtr revIDLastSave="0" documentId="13_ncr:1_{882AD50A-3852-4B1A-B2D5-DCE7A5DE486D}" xr6:coauthVersionLast="47" xr6:coauthVersionMax="47" xr10:uidLastSave="{00000000-0000-0000-0000-000000000000}"/>
  <bookViews>
    <workbookView xWindow="-110" yWindow="-110" windowWidth="19420" windowHeight="10420" tabRatio="512" xr2:uid="{00000000-000D-0000-FFFF-FFFF00000000}"/>
  </bookViews>
  <sheets>
    <sheet name="BS" sheetId="1" r:id="rId1"/>
    <sheet name="PL" sheetId="28" r:id="rId2"/>
    <sheet name="CE" sheetId="24" r:id="rId3"/>
    <sheet name="CF" sheetId="29" r:id="rId4"/>
  </sheets>
  <definedNames>
    <definedName name="_xlnm._FilterDatabase" localSheetId="2" hidden="1">CE!#REF!</definedName>
    <definedName name="_xlnm._FilterDatabase" localSheetId="3" hidden="1">CF!#REF!</definedName>
    <definedName name="_xlnm.Print_Area" localSheetId="0">BS!$A$1:$G$59</definedName>
    <definedName name="_xlnm.Print_Area" localSheetId="2">CE!$A$1:$R$34</definedName>
    <definedName name="_xlnm.Print_Area" localSheetId="3">CF!$A$1:$G$80</definedName>
    <definedName name="_xlnm.Print_Area" localSheetId="1">PL!$A$1:$G$67</definedName>
    <definedName name="งบดุลหลักพัน" localSheetId="2">#REF!</definedName>
    <definedName name="งบดุลหลักพัน" localSheetId="3">#REF!</definedName>
    <definedName name="งบดุลหลักพัน" localSheetId="1">#REF!</definedName>
    <definedName name="งบดุลหลักพัน">#REF!</definedName>
    <definedName name="ท.กระแสเงินสดพัน" localSheetId="2">#REF!</definedName>
    <definedName name="ท.กระแสเงินสดพัน" localSheetId="3">#REF!</definedName>
    <definedName name="ท.กระแสเงินสดพัน" localSheetId="1">#REF!</definedName>
    <definedName name="ท.กระแสเงินสดพัน">#REF!</definedName>
    <definedName name="ท.กระแสเงินสดสต." localSheetId="2">#REF!</definedName>
    <definedName name="ท.กระแสเงินสดสต." localSheetId="3">#REF!</definedName>
    <definedName name="ท.กระแสเงินสดสต." localSheetId="1">#REF!</definedName>
    <definedName name="ท.กระแสเงินสดสต.">#REF!</definedName>
    <definedName name="ท.กำไรขาดทุนพัน" localSheetId="2">#REF!</definedName>
    <definedName name="ท.กำไรขาดทุนพัน" localSheetId="3">#REF!</definedName>
    <definedName name="ท.กำไรขาดทุนพัน" localSheetId="1">#REF!</definedName>
    <definedName name="ท.กำไรขาดทุนพัน">#REF!</definedName>
    <definedName name="ท.กำไรขาดทุนสต." localSheetId="2">#REF!</definedName>
    <definedName name="ท.กำไรขาดทุนสต.">#REF!</definedName>
    <definedName name="ท.กำไรสะสมพัน" localSheetId="2">#REF!</definedName>
    <definedName name="ท.กำไรสะสมพัน" localSheetId="3">#REF!</definedName>
    <definedName name="ท.กำไรสะสมพัน" localSheetId="1">#REF!</definedName>
    <definedName name="ท.กำไรสะสมพัน">#REF!</definedName>
    <definedName name="ท.กำไรสะสมสต." localSheetId="2">#REF!</definedName>
    <definedName name="ท.กำไรสะสมสต." localSheetId="3">#REF!</definedName>
    <definedName name="ท.กำไรสะสมสต." localSheetId="1">#REF!</definedName>
    <definedName name="ท.กำไรสะสมสต.">#REF!</definedName>
    <definedName name="ท.ส่วนเปลี่ยนแปลงผู้ถือหุ้นสต." localSheetId="2">#REF!</definedName>
    <definedName name="ท.ส่วนเปลี่ยนแปลงผู้ถือหุ้นสต." localSheetId="3">#REF!</definedName>
    <definedName name="ท.ส่วนเปลี่ยนแปลงผู้ถือหุ้นสต." localSheetId="1">#REF!</definedName>
    <definedName name="ท.ส่วนเปลี่ยนแปลงผู้ถือหุ้นสต.">#REF!</definedName>
    <definedName name="ท.ส่วนเปลี่ยนแปลงพัน" localSheetId="2">#REF!</definedName>
    <definedName name="ท.ส่วนเปลี่ยนแปลงพัน" localSheetId="3">#REF!</definedName>
    <definedName name="ท.ส่วนเปลี่ยนแปลงพัน" localSheetId="1">#REF!</definedName>
    <definedName name="ท.ส่วนเปลี่ยนแปลงพัน">#REF!</definedName>
    <definedName name="ทงบดุลบาทสต." localSheetId="2">#REF!</definedName>
    <definedName name="ทงบดุลบาทสต." localSheetId="3">#REF!</definedName>
    <definedName name="ทงบดุลบาทสต." localSheetId="1">#REF!</definedName>
    <definedName name="ทงบดุลบาทสต.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5" i="29" l="1"/>
  <c r="E65" i="29"/>
  <c r="G33" i="28" l="1"/>
  <c r="E33" i="28"/>
  <c r="N32" i="24"/>
  <c r="P30" i="24"/>
  <c r="L30" i="24"/>
  <c r="D28" i="24"/>
  <c r="D32" i="24" s="1"/>
  <c r="F28" i="24"/>
  <c r="F32" i="24" s="1"/>
  <c r="N28" i="24"/>
  <c r="R30" i="24" l="1"/>
  <c r="L26" i="24" l="1"/>
  <c r="L23" i="24"/>
  <c r="R23" i="24" l="1"/>
  <c r="J18" i="24"/>
  <c r="J20" i="24" s="1"/>
  <c r="H18" i="24"/>
  <c r="H20" i="24" s="1"/>
  <c r="L17" i="24"/>
  <c r="R17" i="24" s="1"/>
  <c r="L16" i="24"/>
  <c r="R16" i="24" s="1"/>
  <c r="L13" i="24"/>
  <c r="R13" i="24" s="1"/>
  <c r="D18" i="24"/>
  <c r="F18" i="24"/>
  <c r="N18" i="24"/>
  <c r="P18" i="24"/>
  <c r="G44" i="1"/>
  <c r="L18" i="24" l="1"/>
  <c r="G69" i="29" l="1"/>
  <c r="N20" i="24"/>
  <c r="F20" i="24"/>
  <c r="D20" i="24"/>
  <c r="G29" i="28"/>
  <c r="G13" i="28"/>
  <c r="G10" i="28"/>
  <c r="G56" i="28"/>
  <c r="G49" i="28"/>
  <c r="G19" i="28" l="1"/>
  <c r="G31" i="28" s="1"/>
  <c r="R18" i="24"/>
  <c r="R20" i="24" s="1"/>
  <c r="G57" i="28"/>
  <c r="G25" i="29"/>
  <c r="G42" i="29" s="1"/>
  <c r="G71" i="29" s="1"/>
  <c r="G73" i="29" s="1"/>
  <c r="L20" i="24"/>
  <c r="P20" i="24"/>
  <c r="G58" i="28" l="1"/>
  <c r="G20" i="1"/>
  <c r="E69" i="29" l="1"/>
  <c r="G58" i="1"/>
  <c r="G59" i="1" l="1"/>
  <c r="E56" i="28" l="1"/>
  <c r="J28" i="24" l="1"/>
  <c r="J32" i="24" s="1"/>
  <c r="E49" i="28"/>
  <c r="E58" i="1"/>
  <c r="E20" i="1"/>
  <c r="E10" i="28"/>
  <c r="E29" i="28"/>
  <c r="E44" i="1"/>
  <c r="E13" i="28"/>
  <c r="H28" i="24" l="1"/>
  <c r="H32" i="24" s="1"/>
  <c r="L27" i="24"/>
  <c r="L28" i="24" s="1"/>
  <c r="L32" i="24" s="1"/>
  <c r="E19" i="28"/>
  <c r="E31" i="28" s="1"/>
  <c r="E57" i="28"/>
  <c r="E59" i="1"/>
  <c r="P28" i="24" l="1"/>
  <c r="P32" i="24" s="1"/>
  <c r="R27" i="24"/>
  <c r="E25" i="29" l="1"/>
  <c r="E42" i="29" s="1"/>
  <c r="E71" i="29" s="1"/>
  <c r="E73" i="29" s="1"/>
  <c r="R26" i="24"/>
  <c r="R28" i="24" s="1"/>
  <c r="R32" i="24" s="1"/>
  <c r="E58" i="28"/>
</calcChain>
</file>

<file path=xl/sharedStrings.xml><?xml version="1.0" encoding="utf-8"?>
<sst xmlns="http://schemas.openxmlformats.org/spreadsheetml/2006/main" count="228" uniqueCount="186">
  <si>
    <t>หมายเหตุ</t>
  </si>
  <si>
    <t>และชำระแล้ว</t>
  </si>
  <si>
    <t>ยังไม่ได้จัดสรร</t>
  </si>
  <si>
    <t>ค่าใช้จ่ายดอกเบี้ย</t>
  </si>
  <si>
    <t>กระแสเงินสดจากกิจกรรมดำเนินงาน</t>
  </si>
  <si>
    <t>กระแสเงินสดจากกิจกรรมลงทุน</t>
  </si>
  <si>
    <t xml:space="preserve">   รายการระหว่างธนาคารและตลาดเงิน</t>
  </si>
  <si>
    <t xml:space="preserve">   สินทรัพย์อื่น</t>
  </si>
  <si>
    <t xml:space="preserve">   หนี้สินจ่ายคืนเมื่อทวงถาม</t>
  </si>
  <si>
    <t xml:space="preserve">   หนี้สินอื่น</t>
  </si>
  <si>
    <t>เงินรับฝาก</t>
  </si>
  <si>
    <t xml:space="preserve">   เงินรับฝาก</t>
  </si>
  <si>
    <t xml:space="preserve">   การซื้อทรัพย์สินโดยการก่อหนี้สิน</t>
  </si>
  <si>
    <t>สินทรัพย์</t>
  </si>
  <si>
    <t>เงินสด</t>
  </si>
  <si>
    <t>รวมสินทรัพย์</t>
  </si>
  <si>
    <t>หนี้สินจ่ายคืนเมื่อทวงถาม</t>
  </si>
  <si>
    <t>ดอกเบี้ยค้างจ่าย</t>
  </si>
  <si>
    <t>ค่าใช้จ่ายค้างจ่าย</t>
  </si>
  <si>
    <t>หนี้สินอื่น</t>
  </si>
  <si>
    <t>รวมหนี้สิน</t>
  </si>
  <si>
    <t>ทุนเรือนหุ้น</t>
  </si>
  <si>
    <t>กำไรสะสม</t>
  </si>
  <si>
    <t xml:space="preserve">    ยังไม่ได้จัดสรร </t>
  </si>
  <si>
    <t xml:space="preserve">      ค่าเสื่อมราคาและค่าตัดจำหน่าย</t>
  </si>
  <si>
    <t xml:space="preserve">กำไรสะสม </t>
  </si>
  <si>
    <t>รายได้ดอกเบี้ย</t>
  </si>
  <si>
    <t>รายได้ดอกเบี้ยสุทธิ</t>
  </si>
  <si>
    <t>รายได้ค่าธรรมเนียมและบริการ</t>
  </si>
  <si>
    <t>ค่าใช้จ่ายค่าธรรมเนียมและบริการ</t>
  </si>
  <si>
    <t>รายได้ค่าธรรมเนียมและบริการสุทธิ</t>
  </si>
  <si>
    <t xml:space="preserve">      เงินสดจ่ายดอกเบี้ย</t>
  </si>
  <si>
    <t xml:space="preserve">      เงินสดจ่ายภาษีเงินได้</t>
  </si>
  <si>
    <t xml:space="preserve">      รายได้ดอกเบี้ยสุทธิ</t>
  </si>
  <si>
    <t xml:space="preserve">   เงินให้สินเชื่อแก่ลูกหนี้</t>
  </si>
  <si>
    <t>รวมส่วนของเจ้าของ</t>
  </si>
  <si>
    <t>รายการระหว่างธนาคารและตลาดเงิน</t>
  </si>
  <si>
    <t>ดอกเบี้ยค้างรับจากเงินลงทุน</t>
  </si>
  <si>
    <t xml:space="preserve">      รายได้เงินปันผล</t>
  </si>
  <si>
    <t>กำไรจากเงินลงทุน</t>
  </si>
  <si>
    <t>หนี้สินและส่วนของเจ้าของ</t>
  </si>
  <si>
    <t xml:space="preserve">ส่วนของเจ้าของ </t>
  </si>
  <si>
    <t>รวมหนี้สินและส่วนของเจ้าของ</t>
  </si>
  <si>
    <t xml:space="preserve">      หุ้นสามัญ 2,000,000,000 หุ้น มูลค่าหุ้นละ 10 บาท</t>
  </si>
  <si>
    <t>รายได้เงินปันผล</t>
  </si>
  <si>
    <t>รายได้รับล่วงหน้า</t>
  </si>
  <si>
    <t xml:space="preserve">   ทรัพย์สินรอการขาย</t>
  </si>
  <si>
    <t>ประมาณการหนี้สิน</t>
  </si>
  <si>
    <t xml:space="preserve">องค์ประกอบอื่นของส่วนของเจ้าของ </t>
  </si>
  <si>
    <t xml:space="preserve">   ตราสารหนี้ที่ออกและเงินกู้ยืมระยะสั้น</t>
  </si>
  <si>
    <t xml:space="preserve">   ค่าใช้จ่ายค้างจ่าย </t>
  </si>
  <si>
    <t xml:space="preserve">   ประมาณการหนี้สิน</t>
  </si>
  <si>
    <t>เงินสดรับจากการจำหน่ายอุปกรณ์</t>
  </si>
  <si>
    <t>กระแสเงินสดจากกิจกรรมจัดหาเงิน</t>
  </si>
  <si>
    <t xml:space="preserve">ธนาคารแลนด์ แอนด์ เฮ้าส์ จำกัด (มหาชน) </t>
  </si>
  <si>
    <t>ธนาคารแลนด์ แอนด์ เฮ้าส์ จำกัด (มหาชน)</t>
  </si>
  <si>
    <t xml:space="preserve">   ผ่านกำไรหรือขาดทุน</t>
  </si>
  <si>
    <t>ภาษีเงินได้</t>
  </si>
  <si>
    <t>รายการระหว่างธนาคารและตลาดเงินสุทธิ</t>
  </si>
  <si>
    <t>สินทรัพย์อนุพันธ์</t>
  </si>
  <si>
    <t>เงินลงทุนสุทธิ</t>
  </si>
  <si>
    <t>เงินให้สินเชื่อแก่ลูกหนี้และดอกเบี้ยค้างรับสุทธิ</t>
  </si>
  <si>
    <t>ทรัพย์สินรอการขายสุทธิ</t>
  </si>
  <si>
    <t>สินทรัพย์ไม่มีตัวตนสุทธิ</t>
  </si>
  <si>
    <t>สินทรัพย์สิทธิการใช้สุทธิ</t>
  </si>
  <si>
    <t>สินทรัพย์อื่นสุทธิ</t>
  </si>
  <si>
    <t>ค่าใช้จ่ายในการดำเนินงานอื่น ๆ</t>
  </si>
  <si>
    <t>รวมค่าใช้จ่ายในการดำเนินงานอื่น ๆ</t>
  </si>
  <si>
    <t>รายได้จากการดำเนินงานอื่น ๆ</t>
  </si>
  <si>
    <t>กำไรจากการดำเนินงานก่อนภาษีเงินได้</t>
  </si>
  <si>
    <t xml:space="preserve">   รายการที่จัดประเภทรายการใหม่เข้าไปไว้ในกำไรหรือขาดทุนในภายหลัง</t>
  </si>
  <si>
    <t xml:space="preserve">   รายการที่ไม่จัดประเภทรายการใหม่เข้าไปไว้ในกำไรหรือขาดทุนในภายหลัง</t>
  </si>
  <si>
    <t>ทุนที่ออก</t>
  </si>
  <si>
    <t>รวมรายได้จากการดำเนินงาน</t>
  </si>
  <si>
    <t xml:space="preserve">   ผ่านกำไรขาดทุนเบ็ดเสร็จอื่น</t>
  </si>
  <si>
    <t>หนี้สินอนุพันธ์</t>
  </si>
  <si>
    <t xml:space="preserve">      เงินสดรับดอกเบี้ย</t>
  </si>
  <si>
    <t xml:space="preserve">      กำไรจากการจำหน่ายเงินลงทุน </t>
  </si>
  <si>
    <t>ผลขาดทุนด้านเครดิตที่คาดว่าจะเกิดขึ้น</t>
  </si>
  <si>
    <t xml:space="preserve">      ผลขาดทุนด้านเครดิตที่คาดว่าจะเกิดขึ้น  </t>
  </si>
  <si>
    <t>กำไรจากการดำเนินงานก่อนการเปลี่ยนแปลงในสินทรัพย์และหนี้สินดำเนินงาน</t>
  </si>
  <si>
    <t xml:space="preserve">   รายได้รับล่วงหน้า</t>
  </si>
  <si>
    <t>เงินสดจ่ายชำระหนี้สินตามสัญญาเช่า</t>
  </si>
  <si>
    <t xml:space="preserve">   ที่กำหนดให้วัดมูลค่าด้วยมูลค่ายุติธรรมผ่านกำไรขาดทุนเบ็ดเสร็จอื่น</t>
  </si>
  <si>
    <t xml:space="preserve">      ประมาณการหนี้สินสำหรับคดีความ</t>
  </si>
  <si>
    <t>ยอดคงเหลือ ณ วันที่ 31 มีนาคม 2566</t>
  </si>
  <si>
    <t>ยอดคงเหลือ ณ วันที่ 1 มกราคม 2566</t>
  </si>
  <si>
    <t xml:space="preserve">      (กำไร) ขาดทุนจากเครื่องมือทางการเงินที่วัดมูลค่าด้วยมูลค่ายุติธรรมผ่านกำไรหรือขาดทุน</t>
  </si>
  <si>
    <t>เงินสดสุทธิใช้ไปในกิจกรรมจัดหาเงิน</t>
  </si>
  <si>
    <t xml:space="preserve">   ทรัพย์สินรอการขายเพิ่มขึ้นจากการโอนสินทรัพย์เพื่อชำระหนี้</t>
  </si>
  <si>
    <t>ยอดคงเหลือ ณ วันที่ 1 มกราคม 2567</t>
  </si>
  <si>
    <t>ยอดคงเหลือ ณ วันที่ 31 มีนาคม 2567</t>
  </si>
  <si>
    <t>(พันบาท)</t>
  </si>
  <si>
    <t xml:space="preserve">สำหรับงวดสามเดือนสิ้นสุด       </t>
  </si>
  <si>
    <t>วันที่ 31 มีนาคม</t>
  </si>
  <si>
    <t>(ไม่ได้ตรวจสอบ)</t>
  </si>
  <si>
    <t>31 มีนาคม</t>
  </si>
  <si>
    <t>2567</t>
  </si>
  <si>
    <t>31 ธันวาคม</t>
  </si>
  <si>
    <t>2566</t>
  </si>
  <si>
    <t xml:space="preserve">อาคารและอุปกรณ์สุทธิ </t>
  </si>
  <si>
    <t>หนี้สิน</t>
  </si>
  <si>
    <t>ตราสารหนี้ที่ออกและเงินกู้ยืม</t>
  </si>
  <si>
    <t>หนี้สินตามสัญญาเช่า</t>
  </si>
  <si>
    <t xml:space="preserve">   ทุนจดทะเบียน  </t>
  </si>
  <si>
    <t xml:space="preserve">   ทุนที่ออกและชำระแล้ว </t>
  </si>
  <si>
    <t>ส่วนเกินมูลค่าหุ้น</t>
  </si>
  <si>
    <t xml:space="preserve">   จัดสรรแล้ว</t>
  </si>
  <si>
    <t xml:space="preserve">      ทุนสำรองตามกฎหมาย</t>
  </si>
  <si>
    <t>งบกำไรขาดทุนและกำไรขาดทุนเบ็ดเสร็จอื่น (ไม่ได้ตรวจสอบ)</t>
  </si>
  <si>
    <t xml:space="preserve">   ค่าใช้จ่ายเกี่ยวกับพนักงาน</t>
  </si>
  <si>
    <t xml:space="preserve">   ค่าตอบแทนกรรมการ</t>
  </si>
  <si>
    <t xml:space="preserve">   ค่าภาษีอากร</t>
  </si>
  <si>
    <t xml:space="preserve">   ค่าใช้จ่ายส่งเสริมการขายและโฆษณา</t>
  </si>
  <si>
    <t xml:space="preserve">   ค่าใช้จ่ายเกี่ยวกับอาคารและอุปกรณ์</t>
  </si>
  <si>
    <t xml:space="preserve">   ค่าตัดจำหน่ายสินทรัพย์ไม่มีตัวตน</t>
  </si>
  <si>
    <t xml:space="preserve">   ค่าบริการด้านงานสนับสนุน</t>
  </si>
  <si>
    <t xml:space="preserve">   อื่น ๆ</t>
  </si>
  <si>
    <t>กำไรสุทธิ</t>
  </si>
  <si>
    <t>กำไรขาดทุนเบ็ดเสร็จอื่น</t>
  </si>
  <si>
    <t>รายการที่จัดประเภทรายการใหม่เข้าไปไว้ในกำไรหรือขาดทุนในภายหลัง</t>
  </si>
  <si>
    <t>ภาษีเงินได้เกี่ยวกับองค์ประกอบของกำไรขาดทุนเบ็ดเสร็จอื่นสำหรับ</t>
  </si>
  <si>
    <t>รายการที่ไม่จัดประเภทรายการใหม่เข้าไปไว้ในกำไรหรือขาดทุนในภายหลัง</t>
  </si>
  <si>
    <t xml:space="preserve">   มูลค่ายุติธรรมผ่านกำไรขาดทุนเบ็ดเสร็จอื่น</t>
  </si>
  <si>
    <t>กำไร (ขาดทุน) จากเงินลงทุนในตราสารทุนที่กำหนดให้วัดมูลค่าด้วย</t>
  </si>
  <si>
    <t>รวมกำไรขาดทุนเบ็ดเสร็จอื่นสุทธิ</t>
  </si>
  <si>
    <t>กำไรขาดทุนเบ็ดเสร็จรวม</t>
  </si>
  <si>
    <t>กำไรต่อหุ้น</t>
  </si>
  <si>
    <r>
      <t xml:space="preserve">กำไรต่อหุ้นขั้นพื้นฐาน </t>
    </r>
    <r>
      <rPr>
        <i/>
        <sz val="15"/>
        <color theme="1"/>
        <rFont val="Angsana New"/>
        <family val="1"/>
      </rPr>
      <t>(บาท)</t>
    </r>
  </si>
  <si>
    <t>กรรมการ</t>
  </si>
  <si>
    <t xml:space="preserve">                                        กรรมการ</t>
  </si>
  <si>
    <t xml:space="preserve">   กำไรสุทธิ</t>
  </si>
  <si>
    <t xml:space="preserve">   กำไรขาดทุนเบ็ดเสร็จอื่น</t>
  </si>
  <si>
    <t>รวมกำไรขาดทุนเบ็ดเสร็จสำหรับงวด</t>
  </si>
  <si>
    <t>การวัดมูลค่าเงินลงทุน</t>
  </si>
  <si>
    <t>ในตราสารหนี้ด้วยมูลค่า</t>
  </si>
  <si>
    <t>ยุติธรรมผ่านกำไรขาดทุน</t>
  </si>
  <si>
    <t>เบ็ดเสร็จอื่น</t>
  </si>
  <si>
    <t>เงินลงทุนในตราสารทุน</t>
  </si>
  <si>
    <t>ที่กำหนดให้วัดมูลค่า</t>
  </si>
  <si>
    <t>ด้วยมูลค่ายุติธรรม</t>
  </si>
  <si>
    <t>ผ่านกำไรขาดทุน</t>
  </si>
  <si>
    <t>รวมองค์ประกอบอื่น</t>
  </si>
  <si>
    <t>ของส่วนของเจ้าของ</t>
  </si>
  <si>
    <t>องค์ประกอบอื่นของส่วนของเจ้าของ</t>
  </si>
  <si>
    <t>ทุนสำรอง</t>
  </si>
  <si>
    <t>ตามกฎหมาย</t>
  </si>
  <si>
    <t>งบกระแสเงินสด (ไม่ได้ตรวจสอบ)</t>
  </si>
  <si>
    <t>รายการปรับกระทบกำไรจากการดำเนินงานก่อนภาษีเงินได้เป็น</t>
  </si>
  <si>
    <t xml:space="preserve">   เงินสดรับ (จ่าย) จากกิจกรรมดำเนินงาน</t>
  </si>
  <si>
    <t xml:space="preserve">      ประมาณการหนี้สินสำหรับผลประโยชน์พนักงาน</t>
  </si>
  <si>
    <t>เงินสด ณ วันที่ 1 มกราคม</t>
  </si>
  <si>
    <t>ข้อมูลเพิ่มเติมเกี่ยวกับงบกระแสเงินสด</t>
  </si>
  <si>
    <t>รายการที่มิใช่เงินสด:</t>
  </si>
  <si>
    <t>เงินสด ณ วันที่ 31 มีนาคม</t>
  </si>
  <si>
    <t>งบฐานะการเงิน</t>
  </si>
  <si>
    <t>กำไรขาดทุนเบ็ดเสร็จสำหรับงวด</t>
  </si>
  <si>
    <t>งบการเปลี่ยนแปลงส่วนของเจ้าของ (ไม่ได้ตรวจสอบ)</t>
  </si>
  <si>
    <t>โอนไปกำไรสะสม</t>
  </si>
  <si>
    <t>กำไร (ขาดทุน) สุทธิจากเครื่องมือทางการเงินที่วัดมูลค่าด้วยมูลค่ายุติธรรม</t>
  </si>
  <si>
    <t>กำไรจากการวัดมูลค่าเงินลงทุนในตราสารหนี้ด้วยมูลค่ายุติธรรม</t>
  </si>
  <si>
    <t xml:space="preserve">      ขาดทุนจากการเปลี่ยนแปลงสัญญาเช่า</t>
  </si>
  <si>
    <t>เงินสดลดลงสุทธิ</t>
  </si>
  <si>
    <t>เงินสดสุทธิ (ใช้ไปใน) ได้มาจากกิจกรรมดำเนินงาน</t>
  </si>
  <si>
    <t>เงินสดรับจากการจำหน่ายและไถ่ถอนเงินลงทุนในตราสารหนี้ที่วัดมูลค่าด้วยมูลค่ายุติธรรม</t>
  </si>
  <si>
    <t>เงินสดสุทธิได้มาจาก (ใช้ไปใน) กิจกรรมลงทุน</t>
  </si>
  <si>
    <t xml:space="preserve">สินทรัพย์ภาษีเงินได้รอการตัดบัญชี </t>
  </si>
  <si>
    <t>ภาษีเงินได้ค้างจ่าย</t>
  </si>
  <si>
    <t>(ขาดทุน) กำไรจาก</t>
  </si>
  <si>
    <t>เจ้าของ</t>
  </si>
  <si>
    <t>รวมส่วนของ</t>
  </si>
  <si>
    <t>สำหรับงวดสามเดือนสิ้นสุดวันที่ 31 มีนาคม 2566</t>
  </si>
  <si>
    <t>สำหรับงวดสามเดือนสิ้นสุดวันที่ 31 มีนาคม 2567</t>
  </si>
  <si>
    <t xml:space="preserve">      กำไรจากการจำหน่ายส่วนปรับปรุงอาคารเช่าและอุปกรณ์</t>
  </si>
  <si>
    <t xml:space="preserve">สินทรัพย์ดำเนินงานลดลง (เพิ่มขึ้น) </t>
  </si>
  <si>
    <t xml:space="preserve">หนี้สินดำเนินงาน (ลดลง) เพิ่มขึ้น </t>
  </si>
  <si>
    <t>เงินสดรับจากการจำหน่ายและรับคืนทุนจากเงินลงทุนในตราสารทุน</t>
  </si>
  <si>
    <t>เงินสดรับจากดอกเบี้ย</t>
  </si>
  <si>
    <t>เงินสดรับจากเงินปันผล</t>
  </si>
  <si>
    <t>เงินสดจ่ายในการซื้อเงินลงทุนในตราสารหนี้ที่วัดมูลค่าด้วยราคาทุนตัดจำหน่าย</t>
  </si>
  <si>
    <t>เงินสดจ่ายในการซื้อเงินลงทุนในตราสารหนี้ที่วัดมูลค่าด้วยมูลค่ายุติธรรม</t>
  </si>
  <si>
    <t>เงินสดจ่ายในการซื้อส่วนปรับปรุงอาคารเช่าและอุปกรณ์</t>
  </si>
  <si>
    <t>เงินสดจ่ายในการซื้อสินทรัพย์ไม่มีตัวตน</t>
  </si>
  <si>
    <t>เงินสดรับจากการไถ่ถอนเงินลงทุนในตราสารหนี้ที่วัดมูลค่าด้วยราคาทุนตัดจำหน่าย</t>
  </si>
  <si>
    <t>5, 9</t>
  </si>
  <si>
    <t>6, 9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</si>
</sst>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(* #,##0_);_(* \(#,##0\);_(* &quot;-&quot;_);_(@_)"/>
    <numFmt numFmtId="164" formatCode="_-* #,##0_-;\-* #,##0_-;_-* &quot;-&quot;_-;_-@_-"/>
    <numFmt numFmtId="165" formatCode="_(* #,##0_);_(* \(#,##0\);_(* &quot;-&quot;??_);_(@_)"/>
    <numFmt numFmtId="166" formatCode="0.0%"/>
    <numFmt numFmtId="167" formatCode="_(* #,##0_);_(* \(#,##0\);_(* &quot;-          &quot;??_);_(@_)"/>
    <numFmt numFmtId="168" formatCode="_(* #,##0.00_);_(* \(#,##0.00\);_(* &quot;-          &quot;??_);_(@_)"/>
    <numFmt numFmtId="169" formatCode="_(* #,##0.00_);_(* \(#,##0.00\);_(* &quot;-&quot;_);_(@_)"/>
    <numFmt numFmtId="170" formatCode="#,##0.000;\-#,##0.000"/>
    <numFmt numFmtId="171" formatCode="#,##0.00000;\-#,##0.00000"/>
  </numFmts>
  <fonts count="22">
    <font>
      <sz val="10"/>
      <name val="ApFont"/>
    </font>
    <font>
      <sz val="10"/>
      <name val="ApFont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8"/>
      <name val="ApFont"/>
    </font>
    <font>
      <b/>
      <sz val="16"/>
      <name val="Angsana New"/>
      <family val="1"/>
    </font>
    <font>
      <b/>
      <sz val="15"/>
      <name val="Angsana New"/>
      <family val="1"/>
    </font>
    <font>
      <sz val="15"/>
      <name val="Angsana New"/>
      <family val="1"/>
    </font>
    <font>
      <u/>
      <sz val="15"/>
      <name val="Angsana New"/>
      <family val="1"/>
    </font>
    <font>
      <i/>
      <sz val="15"/>
      <name val="Angsana New"/>
      <family val="1"/>
    </font>
    <font>
      <sz val="15"/>
      <color theme="0"/>
      <name val="Angsana New"/>
      <family val="1"/>
    </font>
    <font>
      <i/>
      <u/>
      <sz val="15"/>
      <name val="Angsana New"/>
      <family val="1"/>
    </font>
    <font>
      <b/>
      <i/>
      <sz val="15"/>
      <name val="Angsana New"/>
      <family val="1"/>
    </font>
    <font>
      <sz val="15"/>
      <name val="Arial"/>
      <family val="2"/>
    </font>
    <font>
      <sz val="15"/>
      <color rgb="FFFF0000"/>
      <name val="Angsana New"/>
      <family val="1"/>
    </font>
    <font>
      <sz val="15"/>
      <color theme="1"/>
      <name val="Angsana New"/>
      <family val="1"/>
    </font>
    <font>
      <b/>
      <sz val="15"/>
      <color theme="1"/>
      <name val="Angsana New"/>
      <family val="1"/>
    </font>
    <font>
      <i/>
      <sz val="15"/>
      <color theme="1"/>
      <name val="Angsana New"/>
      <family val="1"/>
    </font>
    <font>
      <sz val="16"/>
      <name val="Angsana New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4">
    <xf numFmtId="0" fontId="0" fillId="0" borderId="0"/>
    <xf numFmtId="4" fontId="1" fillId="0" borderId="0" applyFont="0" applyFill="0" applyBorder="0" applyAlignment="0" applyProtection="0"/>
    <xf numFmtId="0" fontId="2" fillId="0" borderId="0"/>
    <xf numFmtId="0" fontId="2" fillId="0" borderId="0"/>
    <xf numFmtId="166" fontId="2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37" fontId="4" fillId="0" borderId="0"/>
    <xf numFmtId="0" fontId="5" fillId="0" borderId="0"/>
    <xf numFmtId="0" fontId="1" fillId="0" borderId="0"/>
    <xf numFmtId="10" fontId="6" fillId="0" borderId="0" applyFont="0" applyFill="0" applyBorder="0" applyAlignment="0" applyProtection="0"/>
    <xf numFmtId="1" fontId="6" fillId="0" borderId="2" applyNumberFormat="0" applyFill="0" applyAlignment="0" applyProtection="0">
      <alignment horizontal="center" vertical="center"/>
    </xf>
    <xf numFmtId="0" fontId="6" fillId="0" borderId="0"/>
    <xf numFmtId="0" fontId="10" fillId="0" borderId="0"/>
  </cellStyleXfs>
  <cellXfs count="172">
    <xf numFmtId="0" fontId="0" fillId="0" borderId="0" xfId="0"/>
    <xf numFmtId="38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centerContinuous" vertical="center"/>
    </xf>
    <xf numFmtId="167" fontId="10" fillId="0" borderId="0" xfId="1" applyNumberFormat="1" applyFont="1" applyFill="1" applyAlignment="1">
      <alignment horizontal="centerContinuous" vertical="center"/>
    </xf>
    <xf numFmtId="3" fontId="10" fillId="0" borderId="0" xfId="1" applyNumberFormat="1" applyFont="1" applyFill="1" applyAlignment="1">
      <alignment horizontal="centerContinuous" vertical="center"/>
    </xf>
    <xf numFmtId="167" fontId="10" fillId="0" borderId="0" xfId="1" applyNumberFormat="1" applyFont="1" applyFill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39" fontId="10" fillId="0" borderId="0" xfId="1" applyNumberFormat="1" applyFont="1" applyFill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167" fontId="10" fillId="0" borderId="0" xfId="1" applyNumberFormat="1" applyFont="1" applyFill="1" applyBorder="1" applyAlignment="1">
      <alignment horizontal="right" vertical="center"/>
    </xf>
    <xf numFmtId="167" fontId="10" fillId="0" borderId="0" xfId="1" quotePrefix="1" applyNumberFormat="1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38" fontId="9" fillId="0" borderId="0" xfId="0" applyNumberFormat="1" applyFont="1" applyAlignment="1">
      <alignment vertical="center"/>
    </xf>
    <xf numFmtId="38" fontId="10" fillId="0" borderId="0" xfId="0" applyNumberFormat="1" applyFont="1" applyAlignment="1">
      <alignment vertical="center"/>
    </xf>
    <xf numFmtId="0" fontId="12" fillId="0" borderId="0" xfId="0" applyFont="1" applyAlignment="1">
      <alignment horizontal="center" vertical="center"/>
    </xf>
    <xf numFmtId="41" fontId="10" fillId="0" borderId="0" xfId="1" applyNumberFormat="1" applyFont="1" applyFill="1" applyAlignment="1">
      <alignment horizontal="right" vertical="center"/>
    </xf>
    <xf numFmtId="4" fontId="10" fillId="0" borderId="0" xfId="1" applyFont="1" applyFill="1" applyBorder="1" applyAlignment="1">
      <alignment horizontal="right" vertical="center"/>
    </xf>
    <xf numFmtId="41" fontId="10" fillId="0" borderId="0" xfId="0" applyNumberFormat="1" applyFont="1" applyAlignment="1">
      <alignment vertical="center"/>
    </xf>
    <xf numFmtId="0" fontId="10" fillId="4" borderId="0" xfId="0" applyFont="1" applyFill="1" applyAlignment="1">
      <alignment vertical="center"/>
    </xf>
    <xf numFmtId="0" fontId="12" fillId="4" borderId="0" xfId="0" applyFont="1" applyFill="1" applyAlignment="1">
      <alignment horizontal="center" vertical="center"/>
    </xf>
    <xf numFmtId="169" fontId="10" fillId="0" borderId="0" xfId="1" applyNumberFormat="1" applyFont="1" applyFill="1" applyBorder="1" applyAlignment="1">
      <alignment horizontal="right" vertical="center"/>
    </xf>
    <xf numFmtId="41" fontId="10" fillId="0" borderId="0" xfId="1" applyNumberFormat="1" applyFont="1" applyFill="1" applyBorder="1" applyAlignment="1">
      <alignment horizontal="right" vertical="center"/>
    </xf>
    <xf numFmtId="167" fontId="10" fillId="0" borderId="0" xfId="1" applyNumberFormat="1" applyFont="1" applyFill="1" applyAlignment="1">
      <alignment vertical="center"/>
    </xf>
    <xf numFmtId="4" fontId="10" fillId="0" borderId="0" xfId="1" applyFont="1" applyFill="1" applyBorder="1" applyAlignment="1">
      <alignment vertical="center"/>
    </xf>
    <xf numFmtId="4" fontId="10" fillId="0" borderId="0" xfId="1" applyFont="1" applyFill="1" applyAlignment="1">
      <alignment horizontal="centerContinuous" vertical="center"/>
    </xf>
    <xf numFmtId="4" fontId="10" fillId="0" borderId="0" xfId="1" applyFont="1" applyFill="1" applyAlignment="1">
      <alignment vertical="center"/>
    </xf>
    <xf numFmtId="169" fontId="10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38" fontId="10" fillId="0" borderId="0" xfId="0" applyNumberFormat="1" applyFont="1" applyAlignment="1">
      <alignment horizontal="left" vertical="center"/>
    </xf>
    <xf numFmtId="41" fontId="10" fillId="0" borderId="0" xfId="1" applyNumberFormat="1" applyFont="1" applyFill="1" applyBorder="1" applyAlignment="1">
      <alignment horizontal="center" vertical="center"/>
    </xf>
    <xf numFmtId="169" fontId="10" fillId="0" borderId="0" xfId="1" applyNumberFormat="1" applyFont="1" applyFill="1" applyAlignment="1">
      <alignment vertical="center"/>
    </xf>
    <xf numFmtId="0" fontId="11" fillId="4" borderId="0" xfId="0" applyFont="1" applyFill="1" applyAlignment="1">
      <alignment horizontal="center" vertical="center"/>
    </xf>
    <xf numFmtId="169" fontId="10" fillId="0" borderId="0" xfId="1" applyNumberFormat="1" applyFont="1" applyFill="1" applyBorder="1" applyAlignment="1">
      <alignment vertical="center"/>
    </xf>
    <xf numFmtId="41" fontId="10" fillId="0" borderId="4" xfId="1" applyNumberFormat="1" applyFont="1" applyFill="1" applyBorder="1" applyAlignment="1">
      <alignment horizontal="right" vertical="center"/>
    </xf>
    <xf numFmtId="39" fontId="10" fillId="0" borderId="0" xfId="1" applyNumberFormat="1" applyFont="1" applyFill="1" applyBorder="1" applyAlignment="1">
      <alignment vertical="center"/>
    </xf>
    <xf numFmtId="167" fontId="10" fillId="0" borderId="0" xfId="1" applyNumberFormat="1" applyFont="1" applyFill="1" applyBorder="1" applyAlignment="1">
      <alignment vertical="center"/>
    </xf>
    <xf numFmtId="3" fontId="10" fillId="0" borderId="0" xfId="1" applyNumberFormat="1" applyFont="1" applyFill="1" applyAlignment="1">
      <alignment vertical="center"/>
    </xf>
    <xf numFmtId="167" fontId="12" fillId="0" borderId="0" xfId="1" applyNumberFormat="1" applyFont="1" applyFill="1" applyAlignment="1">
      <alignment horizontal="centerContinuous" vertical="center"/>
    </xf>
    <xf numFmtId="0" fontId="12" fillId="0" borderId="0" xfId="0" applyFont="1" applyAlignment="1">
      <alignment vertical="center"/>
    </xf>
    <xf numFmtId="167" fontId="12" fillId="0" borderId="0" xfId="1" applyNumberFormat="1" applyFont="1" applyFill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4" borderId="0" xfId="0" applyFont="1" applyFill="1" applyAlignment="1">
      <alignment horizontal="center" vertical="center"/>
    </xf>
    <xf numFmtId="0" fontId="12" fillId="4" borderId="0" xfId="0" applyFont="1" applyFill="1" applyAlignment="1">
      <alignment vertical="center"/>
    </xf>
    <xf numFmtId="167" fontId="12" fillId="0" borderId="0" xfId="1" applyNumberFormat="1" applyFont="1" applyFill="1" applyBorder="1" applyAlignment="1">
      <alignment vertical="center"/>
    </xf>
    <xf numFmtId="39" fontId="10" fillId="0" borderId="0" xfId="1" applyNumberFormat="1" applyFont="1" applyFill="1" applyAlignment="1">
      <alignment horizontal="centerContinuous" vertical="center"/>
    </xf>
    <xf numFmtId="0" fontId="9" fillId="0" borderId="0" xfId="0" applyFont="1" applyAlignment="1">
      <alignment vertical="center"/>
    </xf>
    <xf numFmtId="167" fontId="15" fillId="0" borderId="0" xfId="1" applyNumberFormat="1" applyFont="1" applyFill="1" applyAlignment="1">
      <alignment horizontal="right" vertical="center"/>
    </xf>
    <xf numFmtId="167" fontId="9" fillId="0" borderId="0" xfId="1" applyNumberFormat="1" applyFont="1" applyFill="1" applyAlignment="1">
      <alignment horizontal="right" vertical="center"/>
    </xf>
    <xf numFmtId="167" fontId="12" fillId="0" borderId="0" xfId="1" applyNumberFormat="1" applyFont="1" applyFill="1" applyAlignment="1">
      <alignment horizontal="right" vertical="center"/>
    </xf>
    <xf numFmtId="49" fontId="10" fillId="0" borderId="0" xfId="0" quotePrefix="1" applyNumberFormat="1" applyFont="1" applyAlignment="1">
      <alignment horizontal="center" vertical="center"/>
    </xf>
    <xf numFmtId="41" fontId="10" fillId="0" borderId="3" xfId="1" applyNumberFormat="1" applyFont="1" applyFill="1" applyBorder="1" applyAlignment="1">
      <alignment horizontal="right" vertical="center"/>
    </xf>
    <xf numFmtId="41" fontId="10" fillId="0" borderId="0" xfId="1" applyNumberFormat="1" applyFont="1" applyFill="1" applyBorder="1" applyAlignment="1">
      <alignment horizontal="right"/>
    </xf>
    <xf numFmtId="41" fontId="10" fillId="0" borderId="3" xfId="1" applyNumberFormat="1" applyFont="1" applyFill="1" applyBorder="1" applyAlignment="1">
      <alignment horizontal="right"/>
    </xf>
    <xf numFmtId="38" fontId="12" fillId="0" borderId="0" xfId="0" applyNumberFormat="1" applyFont="1" applyAlignment="1">
      <alignment vertical="center"/>
    </xf>
    <xf numFmtId="39" fontId="10" fillId="0" borderId="0" xfId="1" applyNumberFormat="1" applyFont="1" applyFill="1" applyBorder="1" applyAlignment="1">
      <alignment horizontal="right" vertical="center"/>
    </xf>
    <xf numFmtId="39" fontId="10" fillId="0" borderId="0" xfId="1" applyNumberFormat="1" applyFont="1" applyFill="1" applyBorder="1" applyAlignment="1">
      <alignment horizontal="center" vertical="center"/>
    </xf>
    <xf numFmtId="39" fontId="9" fillId="0" borderId="0" xfId="1" applyNumberFormat="1" applyFont="1" applyFill="1" applyAlignment="1">
      <alignment horizontal="right" vertical="center"/>
    </xf>
    <xf numFmtId="39" fontId="9" fillId="0" borderId="0" xfId="1" applyNumberFormat="1" applyFont="1" applyFill="1" applyAlignment="1">
      <alignment vertical="center"/>
    </xf>
    <xf numFmtId="39" fontId="10" fillId="0" borderId="0" xfId="1" applyNumberFormat="1" applyFont="1" applyFill="1" applyAlignment="1">
      <alignment vertical="center"/>
    </xf>
    <xf numFmtId="37" fontId="10" fillId="0" borderId="0" xfId="1" applyNumberFormat="1" applyFont="1" applyFill="1" applyBorder="1" applyAlignment="1">
      <alignment horizontal="right" vertical="center"/>
    </xf>
    <xf numFmtId="37" fontId="10" fillId="0" borderId="0" xfId="1" applyNumberFormat="1" applyFont="1" applyFill="1" applyBorder="1" applyAlignment="1">
      <alignment vertical="center"/>
    </xf>
    <xf numFmtId="169" fontId="10" fillId="0" borderId="4" xfId="1" applyNumberFormat="1" applyFont="1" applyFill="1" applyBorder="1" applyAlignment="1">
      <alignment horizontal="right" vertical="center"/>
    </xf>
    <xf numFmtId="170" fontId="10" fillId="0" borderId="0" xfId="1" applyNumberFormat="1" applyFont="1" applyFill="1" applyBorder="1" applyAlignment="1">
      <alignment horizontal="right" vertical="center"/>
    </xf>
    <xf numFmtId="41" fontId="9" fillId="0" borderId="0" xfId="1" applyNumberFormat="1" applyFont="1" applyFill="1" applyBorder="1" applyAlignment="1">
      <alignment horizontal="center" vertical="center"/>
    </xf>
    <xf numFmtId="41" fontId="9" fillId="0" borderId="0" xfId="1" applyNumberFormat="1" applyFont="1" applyFill="1" applyBorder="1" applyAlignment="1">
      <alignment horizontal="right" vertical="center"/>
    </xf>
    <xf numFmtId="41" fontId="9" fillId="0" borderId="5" xfId="1" applyNumberFormat="1" applyFont="1" applyFill="1" applyBorder="1" applyAlignment="1">
      <alignment horizontal="right" vertical="center"/>
    </xf>
    <xf numFmtId="0" fontId="15" fillId="0" borderId="0" xfId="0" applyFont="1" applyAlignment="1">
      <alignment horizontal="center" vertical="center"/>
    </xf>
    <xf numFmtId="41" fontId="9" fillId="0" borderId="3" xfId="1" applyNumberFormat="1" applyFont="1" applyFill="1" applyBorder="1" applyAlignment="1">
      <alignment horizontal="right" vertical="center"/>
    </xf>
    <xf numFmtId="41" fontId="9" fillId="0" borderId="4" xfId="1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6" fillId="0" borderId="0" xfId="0" applyFont="1" applyAlignment="1">
      <alignment vertical="center" wrapText="1"/>
    </xf>
    <xf numFmtId="15" fontId="16" fillId="0" borderId="0" xfId="0" applyNumberFormat="1" applyFont="1" applyAlignment="1">
      <alignment horizontal="right" vertical="center" wrapText="1"/>
    </xf>
    <xf numFmtId="37" fontId="10" fillId="0" borderId="0" xfId="0" applyNumberFormat="1" applyFont="1" applyAlignment="1">
      <alignment vertical="center"/>
    </xf>
    <xf numFmtId="37" fontId="10" fillId="0" borderId="0" xfId="0" applyNumberFormat="1" applyFont="1" applyAlignment="1">
      <alignment horizontal="right" vertical="center"/>
    </xf>
    <xf numFmtId="37" fontId="10" fillId="0" borderId="0" xfId="0" applyNumberFormat="1" applyFont="1" applyAlignment="1">
      <alignment horizontal="center" vertical="center"/>
    </xf>
    <xf numFmtId="41" fontId="17" fillId="0" borderId="0" xfId="1" applyNumberFormat="1" applyFont="1" applyFill="1" applyBorder="1" applyAlignment="1">
      <alignment horizontal="right" vertical="center"/>
    </xf>
    <xf numFmtId="0" fontId="15" fillId="0" borderId="0" xfId="0" applyFont="1" applyAlignment="1">
      <alignment vertical="center"/>
    </xf>
    <xf numFmtId="37" fontId="12" fillId="0" borderId="0" xfId="0" applyNumberFormat="1" applyFont="1" applyAlignment="1">
      <alignment vertical="center"/>
    </xf>
    <xf numFmtId="37" fontId="12" fillId="0" borderId="0" xfId="0" applyNumberFormat="1" applyFont="1" applyAlignment="1">
      <alignment horizontal="center" vertical="center"/>
    </xf>
    <xf numFmtId="3" fontId="10" fillId="0" borderId="0" xfId="0" applyNumberFormat="1" applyFont="1" applyAlignment="1">
      <alignment horizontal="centerContinuous" vertical="center"/>
    </xf>
    <xf numFmtId="3" fontId="10" fillId="0" borderId="0" xfId="1" applyNumberFormat="1" applyFont="1" applyFill="1" applyAlignment="1">
      <alignment horizontal="right" vertical="center"/>
    </xf>
    <xf numFmtId="168" fontId="10" fillId="0" borderId="0" xfId="1" quotePrefix="1" applyNumberFormat="1" applyFont="1" applyFill="1" applyAlignment="1">
      <alignment horizontal="center" vertical="center"/>
    </xf>
    <xf numFmtId="3" fontId="11" fillId="0" borderId="0" xfId="1" applyNumberFormat="1" applyFont="1" applyFill="1" applyAlignment="1">
      <alignment vertical="center"/>
    </xf>
    <xf numFmtId="0" fontId="10" fillId="0" borderId="0" xfId="0" quotePrefix="1" applyFont="1" applyAlignment="1">
      <alignment horizontal="center" vertical="center"/>
    </xf>
    <xf numFmtId="3" fontId="10" fillId="0" borderId="0" xfId="0" applyNumberFormat="1" applyFont="1" applyAlignment="1">
      <alignment vertical="center"/>
    </xf>
    <xf numFmtId="3" fontId="11" fillId="0" borderId="0" xfId="0" applyNumberFormat="1" applyFont="1" applyAlignment="1">
      <alignment vertical="center"/>
    </xf>
    <xf numFmtId="165" fontId="10" fillId="0" borderId="0" xfId="0" applyNumberFormat="1" applyFont="1" applyAlignment="1">
      <alignment vertical="center"/>
    </xf>
    <xf numFmtId="165" fontId="10" fillId="0" borderId="0" xfId="0" applyNumberFormat="1" applyFont="1" applyAlignment="1">
      <alignment horizontal="center" vertical="center"/>
    </xf>
    <xf numFmtId="41" fontId="10" fillId="0" borderId="0" xfId="0" applyNumberFormat="1" applyFont="1" applyAlignment="1">
      <alignment horizontal="center" vertical="center"/>
    </xf>
    <xf numFmtId="41" fontId="10" fillId="0" borderId="0" xfId="0" applyNumberFormat="1" applyFont="1" applyAlignment="1">
      <alignment horizontal="right" vertical="center"/>
    </xf>
    <xf numFmtId="41" fontId="10" fillId="0" borderId="3" xfId="0" applyNumberFormat="1" applyFont="1" applyBorder="1" applyAlignment="1">
      <alignment horizontal="right" vertical="center"/>
    </xf>
    <xf numFmtId="38" fontId="12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67" fontId="10" fillId="0" borderId="0" xfId="1" applyNumberFormat="1" applyFont="1" applyFill="1" applyAlignment="1">
      <alignment horizontal="center" vertical="center"/>
    </xf>
    <xf numFmtId="41" fontId="10" fillId="0" borderId="0" xfId="0" applyNumberFormat="1" applyFont="1" applyAlignment="1">
      <alignment horizontal="right"/>
    </xf>
    <xf numFmtId="38" fontId="9" fillId="0" borderId="0" xfId="0" quotePrefix="1" applyNumberFormat="1" applyFont="1" applyAlignment="1">
      <alignment horizontal="left" vertical="center"/>
    </xf>
    <xf numFmtId="41" fontId="13" fillId="0" borderId="0" xfId="0" applyNumberFormat="1" applyFont="1" applyAlignment="1">
      <alignment vertical="center"/>
    </xf>
    <xf numFmtId="38" fontId="10" fillId="0" borderId="0" xfId="9" applyNumberFormat="1" applyFont="1" applyAlignment="1">
      <alignment horizontal="left" vertical="center"/>
    </xf>
    <xf numFmtId="3" fontId="10" fillId="0" borderId="0" xfId="0" applyNumberFormat="1" applyFont="1" applyAlignment="1">
      <alignment horizontal="right" vertical="center"/>
    </xf>
    <xf numFmtId="38" fontId="15" fillId="0" borderId="0" xfId="0" applyNumberFormat="1" applyFont="1" applyAlignment="1">
      <alignment vertical="center"/>
    </xf>
    <xf numFmtId="0" fontId="10" fillId="0" borderId="0" xfId="0" applyFont="1" applyAlignment="1">
      <alignment horizontal="center" vertical="top"/>
    </xf>
    <xf numFmtId="0" fontId="18" fillId="0" borderId="0" xfId="0" quotePrefix="1" applyFont="1" applyAlignment="1">
      <alignment horizontal="left" vertical="top"/>
    </xf>
    <xf numFmtId="0" fontId="9" fillId="4" borderId="0" xfId="0" applyFont="1" applyFill="1" applyAlignment="1">
      <alignment vertical="center"/>
    </xf>
    <xf numFmtId="167" fontId="15" fillId="4" borderId="0" xfId="1" applyNumberFormat="1" applyFont="1" applyFill="1" applyAlignment="1">
      <alignment vertical="center"/>
    </xf>
    <xf numFmtId="167" fontId="9" fillId="4" borderId="0" xfId="1" applyNumberFormat="1" applyFont="1" applyFill="1" applyAlignment="1">
      <alignment vertical="center"/>
    </xf>
    <xf numFmtId="169" fontId="9" fillId="0" borderId="0" xfId="1" applyNumberFormat="1" applyFont="1" applyFill="1" applyBorder="1" applyAlignment="1">
      <alignment horizontal="right" vertical="center"/>
    </xf>
    <xf numFmtId="41" fontId="9" fillId="0" borderId="6" xfId="1" applyNumberFormat="1" applyFont="1" applyFill="1" applyBorder="1" applyAlignment="1">
      <alignment horizontal="right" vertical="center"/>
    </xf>
    <xf numFmtId="41" fontId="9" fillId="4" borderId="5" xfId="1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left"/>
    </xf>
    <xf numFmtId="41" fontId="9" fillId="4" borderId="4" xfId="1" applyNumberFormat="1" applyFont="1" applyFill="1" applyBorder="1" applyAlignment="1">
      <alignment horizontal="right" vertical="center"/>
    </xf>
    <xf numFmtId="0" fontId="8" fillId="0" borderId="0" xfId="13" quotePrefix="1" applyFo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41" fontId="9" fillId="0" borderId="5" xfId="0" applyNumberFormat="1" applyFont="1" applyBorder="1" applyAlignment="1">
      <alignment horizontal="right" vertical="center"/>
    </xf>
    <xf numFmtId="41" fontId="9" fillId="0" borderId="0" xfId="0" applyNumberFormat="1" applyFont="1" applyAlignment="1">
      <alignment vertical="center"/>
    </xf>
    <xf numFmtId="41" fontId="9" fillId="0" borderId="5" xfId="0" applyNumberFormat="1" applyFont="1" applyBorder="1" applyAlignment="1">
      <alignment horizontal="center" vertical="center"/>
    </xf>
    <xf numFmtId="41" fontId="9" fillId="0" borderId="0" xfId="0" applyNumberFormat="1" applyFont="1" applyAlignment="1">
      <alignment horizontal="center" vertical="center"/>
    </xf>
    <xf numFmtId="41" fontId="9" fillId="0" borderId="6" xfId="0" applyNumberFormat="1" applyFont="1" applyBorder="1" applyAlignment="1">
      <alignment horizontal="right" vertical="center"/>
    </xf>
    <xf numFmtId="41" fontId="9" fillId="0" borderId="0" xfId="0" applyNumberFormat="1" applyFont="1" applyAlignment="1">
      <alignment horizontal="right" vertical="center"/>
    </xf>
    <xf numFmtId="41" fontId="17" fillId="0" borderId="0" xfId="1" applyNumberFormat="1" applyFont="1" applyFill="1" applyAlignment="1">
      <alignment horizontal="right" vertical="center"/>
    </xf>
    <xf numFmtId="41" fontId="10" fillId="0" borderId="0" xfId="1" applyNumberFormat="1" applyFont="1" applyFill="1" applyBorder="1" applyAlignment="1">
      <alignment vertical="center"/>
    </xf>
    <xf numFmtId="171" fontId="10" fillId="0" borderId="0" xfId="1" applyNumberFormat="1" applyFont="1" applyFill="1" applyAlignment="1">
      <alignment horizontal="right" vertical="center"/>
    </xf>
    <xf numFmtId="39" fontId="9" fillId="0" borderId="0" xfId="1" applyNumberFormat="1" applyFont="1" applyFill="1" applyBorder="1" applyAlignment="1">
      <alignment vertical="center"/>
    </xf>
    <xf numFmtId="37" fontId="9" fillId="0" borderId="0" xfId="0" applyNumberFormat="1" applyFont="1" applyAlignment="1">
      <alignment horizontal="center" vertical="center"/>
    </xf>
    <xf numFmtId="169" fontId="17" fillId="0" borderId="0" xfId="1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horizontal="center" vertical="top"/>
    </xf>
    <xf numFmtId="38" fontId="8" fillId="0" borderId="0" xfId="0" applyNumberFormat="1" applyFont="1" applyFill="1" applyAlignment="1">
      <alignment horizontal="left" vertical="center"/>
    </xf>
    <xf numFmtId="0" fontId="10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left" vertical="center"/>
    </xf>
    <xf numFmtId="165" fontId="12" fillId="0" borderId="0" xfId="0" applyNumberFormat="1" applyFont="1" applyFill="1" applyAlignment="1">
      <alignment horizontal="centerContinuous" vertical="center"/>
    </xf>
    <xf numFmtId="165" fontId="10" fillId="0" borderId="0" xfId="0" applyNumberFormat="1" applyFont="1" applyFill="1" applyAlignment="1">
      <alignment horizontal="centerContinuous" vertic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49" fontId="10" fillId="0" borderId="0" xfId="0" quotePrefix="1" applyNumberFormat="1" applyFont="1" applyFill="1" applyAlignment="1">
      <alignment horizontal="center" vertical="center"/>
    </xf>
    <xf numFmtId="38" fontId="10" fillId="0" borderId="0" xfId="0" applyNumberFormat="1" applyFont="1" applyFill="1" applyAlignment="1">
      <alignment vertical="center"/>
    </xf>
    <xf numFmtId="41" fontId="10" fillId="0" borderId="0" xfId="0" applyNumberFormat="1" applyFont="1" applyFill="1" applyAlignment="1">
      <alignment vertical="center"/>
    </xf>
    <xf numFmtId="38" fontId="9" fillId="0" borderId="0" xfId="0" applyNumberFormat="1" applyFont="1" applyFill="1" applyAlignment="1">
      <alignment vertical="center"/>
    </xf>
    <xf numFmtId="0" fontId="12" fillId="0" borderId="0" xfId="0" applyFont="1" applyFill="1" applyAlignment="1">
      <alignment vertical="center"/>
    </xf>
    <xf numFmtId="38" fontId="10" fillId="0" borderId="0" xfId="0" applyNumberFormat="1" applyFont="1" applyFill="1" applyAlignment="1">
      <alignment horizontal="left" vertical="center"/>
    </xf>
    <xf numFmtId="38" fontId="9" fillId="0" borderId="0" xfId="0" applyNumberFormat="1" applyFont="1" applyFill="1" applyAlignment="1">
      <alignment horizontal="left" vertical="center"/>
    </xf>
    <xf numFmtId="38" fontId="12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vertical="top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 vertical="center"/>
    </xf>
    <xf numFmtId="0" fontId="15" fillId="0" borderId="0" xfId="12" applyFont="1" applyFill="1"/>
    <xf numFmtId="0" fontId="10" fillId="0" borderId="0" xfId="12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10" fillId="0" borderId="0" xfId="12" applyFont="1" applyFill="1"/>
    <xf numFmtId="0" fontId="9" fillId="0" borderId="0" xfId="12" applyFont="1" applyFill="1" applyAlignment="1">
      <alignment horizontal="left"/>
    </xf>
    <xf numFmtId="0" fontId="19" fillId="0" borderId="0" xfId="12" applyFont="1" applyFill="1" applyAlignment="1">
      <alignment horizontal="left"/>
    </xf>
    <xf numFmtId="0" fontId="18" fillId="0" borderId="0" xfId="12" applyFont="1" applyFill="1" applyAlignment="1">
      <alignment horizontal="left"/>
    </xf>
    <xf numFmtId="164" fontId="10" fillId="0" borderId="0" xfId="12" applyNumberFormat="1" applyFont="1" applyFill="1"/>
    <xf numFmtId="164" fontId="10" fillId="0" borderId="0" xfId="12" applyNumberFormat="1" applyFont="1" applyFill="1" applyAlignment="1">
      <alignment horizontal="center"/>
    </xf>
    <xf numFmtId="41" fontId="13" fillId="0" borderId="0" xfId="0" applyNumberFormat="1" applyFont="1" applyFill="1" applyAlignment="1">
      <alignment horizontal="right" vertical="center"/>
    </xf>
    <xf numFmtId="165" fontId="21" fillId="0" borderId="0" xfId="1" applyNumberFormat="1" applyFont="1" applyFill="1" applyAlignment="1">
      <alignment horizontal="center" vertical="center"/>
    </xf>
    <xf numFmtId="37" fontId="12" fillId="0" borderId="0" xfId="0" applyNumberFormat="1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41" fontId="9" fillId="0" borderId="7" xfId="1" applyNumberFormat="1" applyFont="1" applyFill="1" applyBorder="1" applyAlignment="1">
      <alignment horizontal="right" vertical="center"/>
    </xf>
    <xf numFmtId="167" fontId="12" fillId="0" borderId="0" xfId="1" quotePrefix="1" applyNumberFormat="1" applyFont="1" applyFill="1" applyBorder="1" applyAlignment="1">
      <alignment horizontal="center" vertical="center"/>
    </xf>
    <xf numFmtId="49" fontId="12" fillId="0" borderId="0" xfId="0" quotePrefix="1" applyNumberFormat="1" applyFont="1" applyFill="1" applyAlignment="1">
      <alignment horizontal="center" vertical="center"/>
    </xf>
    <xf numFmtId="0" fontId="10" fillId="0" borderId="0" xfId="0" applyFont="1" applyFill="1" applyAlignment="1">
      <alignment horizontal="center" wrapText="1"/>
    </xf>
    <xf numFmtId="37" fontId="12" fillId="0" borderId="0" xfId="0" applyNumberFormat="1" applyFont="1" applyAlignment="1">
      <alignment horizontal="center" vertical="center"/>
    </xf>
    <xf numFmtId="37" fontId="10" fillId="0" borderId="3" xfId="0" applyNumberFormat="1" applyFont="1" applyBorder="1" applyAlignment="1">
      <alignment horizontal="center" vertical="center"/>
    </xf>
    <xf numFmtId="49" fontId="12" fillId="0" borderId="0" xfId="0" quotePrefix="1" applyNumberFormat="1" applyFont="1" applyAlignment="1">
      <alignment horizontal="center" vertical="center"/>
    </xf>
    <xf numFmtId="0" fontId="10" fillId="0" borderId="0" xfId="0" applyFont="1" applyAlignment="1">
      <alignment horizontal="center" wrapText="1"/>
    </xf>
  </cellXfs>
  <cellStyles count="14">
    <cellStyle name="Comma" xfId="1" builtinId="3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5" xfId="9" xr:uid="{00000000-0005-0000-0000-000009000000}"/>
    <cellStyle name="Normal_FS-Thai" xfId="13" xr:uid="{915E14DD-6289-4FC8-BB52-FB6B7E238D4E}"/>
    <cellStyle name="Normal_SCBT_ENG_31Mar06_Excel" xfId="12" xr:uid="{CF906EB3-E0FA-49B4-B1EE-AC572A54F14D}"/>
    <cellStyle name="Percent [2]" xfId="10" xr:uid="{00000000-0005-0000-0000-00000B000000}"/>
    <cellStyle name="Quantity" xfId="11" xr:uid="{00000000-0005-0000-0000-00000C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1423606</xdr:colOff>
      <xdr:row>65</xdr:row>
      <xdr:rowOff>0</xdr:rowOff>
    </xdr:from>
    <xdr:to>
      <xdr:col>0</xdr:col>
      <xdr:colOff>3467817</xdr:colOff>
      <xdr:row>65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2C740C20-F02E-4B1C-B416-F4F231ED5F77}"/>
            </a:ext>
          </a:extLst>
        </xdr:cNvPr>
        <xdr:cNvCxnSpPr/>
      </xdr:nvCxnSpPr>
      <xdr:spPr>
        <a:xfrm>
          <a:off x="1423606" y="19812000"/>
          <a:ext cx="2044211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1423606</xdr:colOff>
      <xdr:row>65</xdr:row>
      <xdr:rowOff>0</xdr:rowOff>
    </xdr:from>
    <xdr:to>
      <xdr:col>4</xdr:col>
      <xdr:colOff>3467817</xdr:colOff>
      <xdr:row>65</xdr:row>
      <xdr:rowOff>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8C4191FD-AD72-4857-8E5B-205DA10A2BE8}"/>
            </a:ext>
          </a:extLst>
        </xdr:cNvPr>
        <xdr:cNvCxnSpPr/>
      </xdr:nvCxnSpPr>
      <xdr:spPr>
        <a:xfrm>
          <a:off x="1423606" y="19812000"/>
          <a:ext cx="2044211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218227</xdr:colOff>
      <xdr:row>64</xdr:row>
      <xdr:rowOff>292100</xdr:rowOff>
    </xdr:from>
    <xdr:to>
      <xdr:col>6</xdr:col>
      <xdr:colOff>295432</xdr:colOff>
      <xdr:row>64</xdr:row>
      <xdr:rowOff>292100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7AC30F60-B37D-4F06-B93A-5942B3E74B18}"/>
            </a:ext>
          </a:extLst>
        </xdr:cNvPr>
        <xdr:cNvCxnSpPr/>
      </xdr:nvCxnSpPr>
      <xdr:spPr>
        <a:xfrm>
          <a:off x="4528756" y="19894924"/>
          <a:ext cx="204197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7"/>
  <sheetViews>
    <sheetView showGridLines="0" tabSelected="1" view="pageBreakPreview" zoomScale="85" zoomScaleNormal="80" zoomScaleSheetLayoutView="85" workbookViewId="0"/>
  </sheetViews>
  <sheetFormatPr defaultColWidth="10.81640625" defaultRowHeight="24" customHeight="1"/>
  <cols>
    <col min="1" max="1" width="53.453125" style="10" customWidth="1"/>
    <col min="2" max="2" width="5.1796875" style="10" customWidth="1"/>
    <col min="3" max="3" width="9.1796875" style="42" bestFit="1" customWidth="1"/>
    <col min="4" max="4" width="1.1796875" style="25" customWidth="1"/>
    <col min="5" max="5" width="19.1796875" style="39" customWidth="1"/>
    <col min="6" max="6" width="1" style="39" customWidth="1"/>
    <col min="7" max="7" width="19.1796875" style="6" customWidth="1"/>
    <col min="8" max="8" width="0.453125" style="10" customWidth="1"/>
    <col min="9" max="9" width="16.453125" style="10" customWidth="1"/>
    <col min="10" max="16384" width="10.81640625" style="10"/>
  </cols>
  <sheetData>
    <row r="1" spans="1:10" s="7" customFormat="1" ht="24" customHeight="1">
      <c r="A1" s="1" t="s">
        <v>54</v>
      </c>
      <c r="B1" s="3"/>
      <c r="C1" s="40"/>
      <c r="D1" s="4"/>
      <c r="E1" s="5"/>
      <c r="F1" s="5"/>
      <c r="G1" s="6"/>
    </row>
    <row r="2" spans="1:10" s="7" customFormat="1" ht="24" customHeight="1">
      <c r="A2" s="2" t="s">
        <v>155</v>
      </c>
      <c r="B2" s="3"/>
      <c r="C2" s="40"/>
      <c r="D2" s="4"/>
      <c r="E2" s="5"/>
      <c r="F2" s="5"/>
      <c r="G2" s="6"/>
    </row>
    <row r="3" spans="1:10" s="7" customFormat="1" ht="24" customHeight="1">
      <c r="A3" s="8"/>
      <c r="B3" s="3"/>
      <c r="C3" s="40"/>
      <c r="D3" s="4"/>
      <c r="E3" s="5"/>
      <c r="F3" s="5"/>
      <c r="G3" s="6"/>
    </row>
    <row r="4" spans="1:10" ht="24" customHeight="1">
      <c r="C4" s="17"/>
      <c r="D4" s="12"/>
      <c r="E4" s="13" t="s">
        <v>96</v>
      </c>
      <c r="F4" s="14"/>
      <c r="G4" s="13" t="s">
        <v>98</v>
      </c>
    </row>
    <row r="5" spans="1:10" ht="24" customHeight="1">
      <c r="A5" s="15" t="s">
        <v>13</v>
      </c>
      <c r="C5" s="17" t="s">
        <v>0</v>
      </c>
      <c r="D5" s="6"/>
      <c r="E5" s="13" t="s">
        <v>97</v>
      </c>
      <c r="F5" s="14"/>
      <c r="G5" s="13" t="s">
        <v>99</v>
      </c>
    </row>
    <row r="6" spans="1:10" ht="24" customHeight="1">
      <c r="C6" s="17"/>
      <c r="D6" s="6"/>
      <c r="E6" s="103" t="s">
        <v>95</v>
      </c>
      <c r="F6" s="14"/>
      <c r="G6" s="13"/>
    </row>
    <row r="7" spans="1:10" ht="24" customHeight="1">
      <c r="C7" s="17"/>
      <c r="D7" s="6"/>
      <c r="E7" s="165" t="s">
        <v>92</v>
      </c>
      <c r="F7" s="165"/>
      <c r="G7" s="165"/>
    </row>
    <row r="8" spans="1:10" ht="24" customHeight="1">
      <c r="A8" s="16" t="s">
        <v>14</v>
      </c>
      <c r="C8" s="17"/>
      <c r="D8" s="17"/>
      <c r="E8" s="18">
        <v>609424</v>
      </c>
      <c r="F8" s="19"/>
      <c r="G8" s="18">
        <v>691375</v>
      </c>
      <c r="I8" s="20"/>
      <c r="J8" s="20"/>
    </row>
    <row r="9" spans="1:10" ht="24" customHeight="1">
      <c r="A9" s="16" t="s">
        <v>58</v>
      </c>
      <c r="B9" s="21"/>
      <c r="C9" s="17">
        <v>9</v>
      </c>
      <c r="D9" s="17"/>
      <c r="E9" s="18">
        <v>21998856</v>
      </c>
      <c r="F9" s="19"/>
      <c r="G9" s="18">
        <v>33153769</v>
      </c>
      <c r="I9" s="20"/>
      <c r="J9" s="20"/>
    </row>
    <row r="10" spans="1:10" ht="24" customHeight="1">
      <c r="A10" s="16" t="s">
        <v>59</v>
      </c>
      <c r="B10" s="21"/>
      <c r="C10" s="17"/>
      <c r="D10" s="17"/>
      <c r="E10" s="18">
        <v>1134322</v>
      </c>
      <c r="F10" s="19"/>
      <c r="G10" s="18">
        <v>703326</v>
      </c>
      <c r="I10" s="20"/>
      <c r="J10" s="20"/>
    </row>
    <row r="11" spans="1:10" ht="24" customHeight="1">
      <c r="A11" s="16" t="s">
        <v>60</v>
      </c>
      <c r="B11" s="21"/>
      <c r="C11" s="22" t="s">
        <v>184</v>
      </c>
      <c r="D11" s="22"/>
      <c r="E11" s="18">
        <v>41546388</v>
      </c>
      <c r="F11" s="19"/>
      <c r="G11" s="18">
        <v>42864249</v>
      </c>
      <c r="I11" s="20"/>
      <c r="J11" s="20"/>
    </row>
    <row r="12" spans="1:10" ht="24" customHeight="1">
      <c r="A12" s="16" t="s">
        <v>61</v>
      </c>
      <c r="B12" s="21"/>
      <c r="C12" s="22" t="s">
        <v>185</v>
      </c>
      <c r="D12" s="22"/>
      <c r="E12" s="18">
        <v>228459717</v>
      </c>
      <c r="F12" s="23"/>
      <c r="G12" s="18">
        <v>226667930</v>
      </c>
      <c r="I12" s="20"/>
      <c r="J12" s="20"/>
    </row>
    <row r="13" spans="1:10" ht="24" customHeight="1">
      <c r="A13" s="16" t="s">
        <v>62</v>
      </c>
      <c r="B13" s="21"/>
      <c r="C13" s="22"/>
      <c r="D13" s="22"/>
      <c r="E13" s="18">
        <v>8187484</v>
      </c>
      <c r="F13" s="23"/>
      <c r="G13" s="18">
        <v>8304680</v>
      </c>
      <c r="I13" s="20"/>
      <c r="J13" s="20"/>
    </row>
    <row r="14" spans="1:10" ht="24" customHeight="1">
      <c r="A14" s="104" t="s">
        <v>100</v>
      </c>
      <c r="B14" s="21"/>
      <c r="C14" s="22"/>
      <c r="D14" s="22"/>
      <c r="E14" s="18">
        <v>370485</v>
      </c>
      <c r="F14" s="23"/>
      <c r="G14" s="18">
        <v>352028</v>
      </c>
      <c r="I14" s="20"/>
      <c r="J14" s="20"/>
    </row>
    <row r="15" spans="1:10" ht="24" customHeight="1">
      <c r="A15" s="16" t="s">
        <v>64</v>
      </c>
      <c r="B15" s="21"/>
      <c r="C15" s="22"/>
      <c r="D15" s="22"/>
      <c r="E15" s="18">
        <v>619983</v>
      </c>
      <c r="F15" s="23"/>
      <c r="G15" s="18">
        <v>662909</v>
      </c>
      <c r="I15" s="20"/>
      <c r="J15" s="20"/>
    </row>
    <row r="16" spans="1:10" ht="24" customHeight="1">
      <c r="A16" s="16" t="s">
        <v>63</v>
      </c>
      <c r="B16" s="21"/>
      <c r="C16" s="22"/>
      <c r="D16" s="22"/>
      <c r="E16" s="18">
        <v>319965</v>
      </c>
      <c r="F16" s="23"/>
      <c r="G16" s="18">
        <v>310299</v>
      </c>
      <c r="I16" s="20"/>
      <c r="J16" s="20"/>
    </row>
    <row r="17" spans="1:10" ht="24" customHeight="1">
      <c r="A17" s="16" t="s">
        <v>166</v>
      </c>
      <c r="B17" s="21"/>
      <c r="C17" s="17"/>
      <c r="D17" s="22"/>
      <c r="E17" s="18">
        <v>1909333</v>
      </c>
      <c r="F17" s="23"/>
      <c r="G17" s="18">
        <v>1683183</v>
      </c>
      <c r="I17" s="20"/>
      <c r="J17" s="20"/>
    </row>
    <row r="18" spans="1:10" ht="24" customHeight="1">
      <c r="A18" s="16" t="s">
        <v>37</v>
      </c>
      <c r="C18" s="17"/>
      <c r="D18" s="17"/>
      <c r="E18" s="18">
        <v>240808</v>
      </c>
      <c r="F18" s="23"/>
      <c r="G18" s="24">
        <v>100050</v>
      </c>
      <c r="I18" s="20"/>
      <c r="J18" s="20"/>
    </row>
    <row r="19" spans="1:10" ht="24" customHeight="1">
      <c r="A19" s="16" t="s">
        <v>65</v>
      </c>
      <c r="C19" s="17">
        <v>9</v>
      </c>
      <c r="D19" s="17"/>
      <c r="E19" s="18">
        <v>994041</v>
      </c>
      <c r="F19" s="23"/>
      <c r="G19" s="24">
        <v>845282</v>
      </c>
      <c r="J19" s="20"/>
    </row>
    <row r="20" spans="1:10" ht="24" customHeight="1" thickBot="1">
      <c r="A20" s="15" t="s">
        <v>15</v>
      </c>
      <c r="B20" s="105"/>
      <c r="C20" s="106"/>
      <c r="D20" s="107"/>
      <c r="E20" s="109">
        <f>SUM(E8:E19)</f>
        <v>306390806</v>
      </c>
      <c r="F20" s="108"/>
      <c r="G20" s="109">
        <f>SUM(G8:G19)</f>
        <v>316339080</v>
      </c>
      <c r="I20" s="20"/>
    </row>
    <row r="21" spans="1:10" ht="24" customHeight="1" thickTop="1">
      <c r="A21" s="16"/>
      <c r="E21" s="19"/>
      <c r="F21" s="19"/>
      <c r="G21" s="12"/>
    </row>
    <row r="22" spans="1:10" ht="24" customHeight="1">
      <c r="A22" s="16"/>
      <c r="C22" s="46"/>
      <c r="D22" s="38"/>
      <c r="E22" s="26"/>
      <c r="F22" s="26"/>
      <c r="G22" s="26"/>
    </row>
    <row r="23" spans="1:10" ht="24" customHeight="1">
      <c r="A23" s="16"/>
      <c r="C23" s="46"/>
      <c r="D23" s="38"/>
      <c r="E23" s="26"/>
      <c r="F23" s="26"/>
      <c r="G23" s="26"/>
    </row>
    <row r="24" spans="1:10" s="7" customFormat="1" ht="24" customHeight="1">
      <c r="A24" s="1" t="s">
        <v>54</v>
      </c>
      <c r="B24" s="3"/>
      <c r="C24" s="40"/>
      <c r="D24" s="4"/>
      <c r="E24" s="5"/>
      <c r="F24" s="5"/>
      <c r="G24" s="6"/>
    </row>
    <row r="25" spans="1:10" s="7" customFormat="1" ht="24" customHeight="1">
      <c r="A25" s="2" t="s">
        <v>155</v>
      </c>
      <c r="B25" s="3"/>
      <c r="C25" s="40"/>
      <c r="D25" s="4"/>
      <c r="E25" s="27"/>
      <c r="F25" s="27"/>
      <c r="G25" s="6"/>
    </row>
    <row r="26" spans="1:10" s="7" customFormat="1" ht="24" customHeight="1">
      <c r="A26" s="8"/>
      <c r="B26" s="3"/>
      <c r="C26" s="40"/>
      <c r="D26" s="4"/>
      <c r="E26" s="27"/>
      <c r="F26" s="27"/>
      <c r="G26" s="6"/>
    </row>
    <row r="27" spans="1:10" ht="24" customHeight="1">
      <c r="C27" s="17"/>
      <c r="D27" s="12"/>
      <c r="E27" s="13" t="s">
        <v>96</v>
      </c>
      <c r="F27" s="14"/>
      <c r="G27" s="13" t="s">
        <v>98</v>
      </c>
    </row>
    <row r="28" spans="1:10" ht="24" customHeight="1">
      <c r="A28" s="15" t="s">
        <v>40</v>
      </c>
      <c r="C28" s="17" t="s">
        <v>0</v>
      </c>
      <c r="D28" s="6"/>
      <c r="E28" s="13" t="s">
        <v>97</v>
      </c>
      <c r="F28" s="14"/>
      <c r="G28" s="13" t="s">
        <v>99</v>
      </c>
    </row>
    <row r="29" spans="1:10" ht="24" customHeight="1">
      <c r="C29" s="17"/>
      <c r="D29" s="6"/>
      <c r="E29" s="128" t="s">
        <v>95</v>
      </c>
      <c r="F29" s="14"/>
      <c r="G29" s="13"/>
    </row>
    <row r="30" spans="1:10" ht="24" customHeight="1">
      <c r="C30" s="17"/>
      <c r="D30" s="6"/>
      <c r="E30" s="165" t="s">
        <v>92</v>
      </c>
      <c r="F30" s="165"/>
      <c r="G30" s="165"/>
    </row>
    <row r="31" spans="1:10" ht="24" customHeight="1">
      <c r="A31" s="102" t="s">
        <v>101</v>
      </c>
      <c r="C31" s="41"/>
      <c r="D31" s="10"/>
      <c r="E31" s="26"/>
      <c r="F31" s="28"/>
    </row>
    <row r="32" spans="1:10" ht="24" customHeight="1">
      <c r="A32" s="16" t="s">
        <v>10</v>
      </c>
      <c r="C32" s="17">
        <v>9</v>
      </c>
      <c r="D32" s="17"/>
      <c r="E32" s="24">
        <v>245309369</v>
      </c>
      <c r="F32" s="23"/>
      <c r="G32" s="24">
        <v>251453387</v>
      </c>
      <c r="H32" s="29"/>
      <c r="I32" s="20"/>
      <c r="J32" s="20"/>
    </row>
    <row r="33" spans="1:10" ht="24" customHeight="1">
      <c r="A33" s="16" t="s">
        <v>36</v>
      </c>
      <c r="C33" s="17">
        <v>9</v>
      </c>
      <c r="D33" s="17"/>
      <c r="E33" s="24">
        <v>16679457</v>
      </c>
      <c r="F33" s="23"/>
      <c r="G33" s="24">
        <v>21409328</v>
      </c>
      <c r="H33" s="29"/>
      <c r="I33" s="20"/>
      <c r="J33" s="20"/>
    </row>
    <row r="34" spans="1:10" ht="24" customHeight="1">
      <c r="A34" s="16" t="s">
        <v>16</v>
      </c>
      <c r="C34" s="22"/>
      <c r="D34" s="22"/>
      <c r="E34" s="24">
        <v>711748</v>
      </c>
      <c r="F34" s="23"/>
      <c r="G34" s="24">
        <v>422819</v>
      </c>
      <c r="H34" s="29"/>
      <c r="I34" s="20"/>
      <c r="J34" s="20"/>
    </row>
    <row r="35" spans="1:10" ht="24" customHeight="1">
      <c r="A35" s="16" t="s">
        <v>75</v>
      </c>
      <c r="C35" s="17"/>
      <c r="D35" s="22"/>
      <c r="E35" s="24">
        <v>687479</v>
      </c>
      <c r="F35" s="23"/>
      <c r="G35" s="24">
        <v>578628</v>
      </c>
      <c r="H35" s="29"/>
      <c r="I35" s="20"/>
      <c r="J35" s="20"/>
    </row>
    <row r="36" spans="1:10" ht="24" customHeight="1">
      <c r="A36" s="16" t="s">
        <v>102</v>
      </c>
      <c r="C36" s="17">
        <v>9</v>
      </c>
      <c r="D36" s="22"/>
      <c r="E36" s="24">
        <v>2396609</v>
      </c>
      <c r="F36" s="23"/>
      <c r="G36" s="24">
        <v>3058076</v>
      </c>
      <c r="H36" s="29"/>
      <c r="I36" s="20"/>
      <c r="J36" s="20"/>
    </row>
    <row r="37" spans="1:10" ht="24" customHeight="1">
      <c r="A37" s="16" t="s">
        <v>17</v>
      </c>
      <c r="C37" s="22">
        <v>9</v>
      </c>
      <c r="D37" s="22"/>
      <c r="E37" s="24">
        <v>1129752</v>
      </c>
      <c r="F37" s="23"/>
      <c r="G37" s="24">
        <v>752743</v>
      </c>
      <c r="H37" s="29"/>
      <c r="I37" s="20"/>
      <c r="J37" s="20"/>
    </row>
    <row r="38" spans="1:10" ht="24" customHeight="1">
      <c r="A38" s="16" t="s">
        <v>18</v>
      </c>
      <c r="C38" s="22"/>
      <c r="D38" s="22"/>
      <c r="E38" s="24">
        <v>445465</v>
      </c>
      <c r="F38" s="23"/>
      <c r="G38" s="24">
        <v>905623</v>
      </c>
      <c r="H38" s="29"/>
      <c r="I38" s="20"/>
      <c r="J38" s="20"/>
    </row>
    <row r="39" spans="1:10" ht="24" customHeight="1">
      <c r="A39" s="16" t="s">
        <v>103</v>
      </c>
      <c r="C39" s="17">
        <v>9</v>
      </c>
      <c r="D39" s="22"/>
      <c r="E39" s="24">
        <v>637640</v>
      </c>
      <c r="F39" s="23"/>
      <c r="G39" s="24">
        <v>676897</v>
      </c>
      <c r="H39" s="29"/>
      <c r="I39" s="20"/>
      <c r="J39" s="20"/>
    </row>
    <row r="40" spans="1:10" ht="24" customHeight="1">
      <c r="A40" s="16" t="s">
        <v>47</v>
      </c>
      <c r="C40" s="17"/>
      <c r="D40" s="22"/>
      <c r="E40" s="24">
        <v>502109</v>
      </c>
      <c r="F40" s="23"/>
      <c r="G40" s="24">
        <v>455591</v>
      </c>
      <c r="H40" s="29"/>
      <c r="I40" s="20"/>
      <c r="J40" s="20"/>
    </row>
    <row r="41" spans="1:10" ht="24" customHeight="1">
      <c r="A41" s="16" t="s">
        <v>167</v>
      </c>
      <c r="C41" s="17"/>
      <c r="D41" s="17"/>
      <c r="E41" s="24">
        <v>592386</v>
      </c>
      <c r="F41" s="23"/>
      <c r="G41" s="24">
        <v>236207</v>
      </c>
      <c r="H41" s="29"/>
      <c r="I41" s="20"/>
      <c r="J41" s="20"/>
    </row>
    <row r="42" spans="1:10" ht="24" customHeight="1">
      <c r="A42" s="16" t="s">
        <v>45</v>
      </c>
      <c r="C42" s="17"/>
      <c r="D42" s="17"/>
      <c r="E42" s="24">
        <v>222066</v>
      </c>
      <c r="F42" s="23"/>
      <c r="G42" s="18">
        <v>242170</v>
      </c>
      <c r="H42" s="29"/>
      <c r="I42" s="20"/>
      <c r="J42" s="20"/>
    </row>
    <row r="43" spans="1:10" ht="24" customHeight="1">
      <c r="A43" s="16" t="s">
        <v>19</v>
      </c>
      <c r="C43" s="17">
        <v>9</v>
      </c>
      <c r="D43" s="17"/>
      <c r="E43" s="24">
        <v>774456</v>
      </c>
      <c r="F43" s="23"/>
      <c r="G43" s="18">
        <v>530369</v>
      </c>
      <c r="H43" s="29"/>
      <c r="I43" s="20"/>
      <c r="J43" s="20"/>
    </row>
    <row r="44" spans="1:10" ht="24" customHeight="1">
      <c r="A44" s="15" t="s">
        <v>20</v>
      </c>
      <c r="C44" s="22"/>
      <c r="D44" s="22"/>
      <c r="E44" s="68">
        <f>SUM(E32:E43)</f>
        <v>270088536</v>
      </c>
      <c r="F44" s="108"/>
      <c r="G44" s="68">
        <f>SUM(G32:G43)</f>
        <v>280721838</v>
      </c>
      <c r="H44" s="29"/>
      <c r="I44" s="20"/>
    </row>
    <row r="45" spans="1:10" ht="24" customHeight="1">
      <c r="A45" s="15"/>
      <c r="C45" s="22"/>
      <c r="D45" s="22"/>
      <c r="E45" s="24"/>
      <c r="F45" s="23"/>
      <c r="G45" s="24"/>
      <c r="H45" s="29"/>
      <c r="I45" s="20"/>
    </row>
    <row r="46" spans="1:10" ht="24" customHeight="1">
      <c r="A46" s="102" t="s">
        <v>41</v>
      </c>
      <c r="C46" s="43"/>
      <c r="D46" s="30"/>
      <c r="E46" s="18"/>
      <c r="F46" s="28"/>
      <c r="G46" s="18"/>
    </row>
    <row r="47" spans="1:10" ht="24" customHeight="1">
      <c r="A47" s="16" t="s">
        <v>21</v>
      </c>
      <c r="C47" s="17"/>
      <c r="D47" s="10"/>
      <c r="E47" s="18"/>
      <c r="F47" s="28"/>
      <c r="G47" s="18"/>
    </row>
    <row r="48" spans="1:10" ht="24" customHeight="1">
      <c r="A48" s="111" t="s">
        <v>104</v>
      </c>
      <c r="C48" s="17"/>
      <c r="D48" s="10"/>
      <c r="E48" s="18"/>
      <c r="F48" s="28"/>
      <c r="G48" s="18"/>
    </row>
    <row r="49" spans="1:9" ht="24" customHeight="1" thickBot="1">
      <c r="A49" s="31" t="s">
        <v>43</v>
      </c>
      <c r="C49" s="17"/>
      <c r="D49" s="10"/>
      <c r="E49" s="36">
        <v>20000000</v>
      </c>
      <c r="F49" s="28"/>
      <c r="G49" s="36">
        <v>20000000</v>
      </c>
    </row>
    <row r="50" spans="1:9" ht="24" customHeight="1" thickTop="1">
      <c r="A50" s="111" t="s">
        <v>105</v>
      </c>
      <c r="C50" s="17"/>
      <c r="D50" s="17"/>
      <c r="E50" s="24"/>
      <c r="F50" s="32"/>
      <c r="G50" s="24"/>
    </row>
    <row r="51" spans="1:9" ht="24" customHeight="1">
      <c r="A51" s="31" t="s">
        <v>43</v>
      </c>
      <c r="C51" s="17"/>
      <c r="D51" s="17"/>
      <c r="E51" s="24">
        <v>20000000</v>
      </c>
      <c r="F51" s="32"/>
      <c r="G51" s="24">
        <v>20000000</v>
      </c>
      <c r="I51" s="20"/>
    </row>
    <row r="52" spans="1:9" ht="24" customHeight="1">
      <c r="A52" s="31" t="s">
        <v>106</v>
      </c>
      <c r="C52" s="17"/>
      <c r="D52" s="22"/>
      <c r="E52" s="24">
        <v>10598915</v>
      </c>
      <c r="F52" s="32"/>
      <c r="G52" s="24">
        <v>10598915</v>
      </c>
      <c r="I52" s="20"/>
    </row>
    <row r="53" spans="1:9" ht="24" customHeight="1">
      <c r="A53" s="31" t="s">
        <v>48</v>
      </c>
      <c r="C53" s="17"/>
      <c r="D53" s="22"/>
      <c r="E53" s="24">
        <v>-2139065</v>
      </c>
      <c r="F53" s="33"/>
      <c r="G53" s="24">
        <v>-2779459</v>
      </c>
      <c r="I53" s="20"/>
    </row>
    <row r="54" spans="1:9" ht="24" customHeight="1">
      <c r="A54" s="31" t="s">
        <v>22</v>
      </c>
      <c r="C54" s="22"/>
      <c r="D54" s="22"/>
      <c r="E54" s="24"/>
      <c r="F54" s="23"/>
      <c r="G54" s="24"/>
    </row>
    <row r="55" spans="1:9" ht="24" customHeight="1">
      <c r="A55" s="111" t="s">
        <v>107</v>
      </c>
      <c r="C55" s="22"/>
      <c r="D55" s="22"/>
      <c r="E55" s="24"/>
      <c r="F55" s="23"/>
      <c r="G55" s="24"/>
    </row>
    <row r="56" spans="1:9" ht="24" customHeight="1">
      <c r="A56" s="111" t="s">
        <v>108</v>
      </c>
      <c r="C56" s="17"/>
      <c r="D56" s="22"/>
      <c r="E56" s="24">
        <v>1064000</v>
      </c>
      <c r="F56" s="23"/>
      <c r="G56" s="24">
        <v>1064000</v>
      </c>
      <c r="I56" s="20"/>
    </row>
    <row r="57" spans="1:9" ht="24" customHeight="1">
      <c r="A57" s="31" t="s">
        <v>23</v>
      </c>
      <c r="C57" s="44"/>
      <c r="D57" s="34"/>
      <c r="E57" s="24">
        <v>6778420</v>
      </c>
      <c r="F57" s="35"/>
      <c r="G57" s="24">
        <v>6733786</v>
      </c>
      <c r="I57" s="20"/>
    </row>
    <row r="58" spans="1:9" ht="24" customHeight="1">
      <c r="A58" s="15" t="s">
        <v>35</v>
      </c>
      <c r="C58" s="45"/>
      <c r="D58" s="21"/>
      <c r="E58" s="110">
        <f>SUM(E51:E57)</f>
        <v>36302270</v>
      </c>
      <c r="F58" s="108"/>
      <c r="G58" s="68">
        <f>SUM(G51:G57)</f>
        <v>35617242</v>
      </c>
      <c r="I58" s="20"/>
    </row>
    <row r="59" spans="1:9" ht="24" customHeight="1" thickBot="1">
      <c r="A59" s="15" t="s">
        <v>42</v>
      </c>
      <c r="C59" s="45"/>
      <c r="D59" s="21"/>
      <c r="E59" s="112">
        <f>SUM(E58,E44)</f>
        <v>306390806</v>
      </c>
      <c r="F59" s="108"/>
      <c r="G59" s="71">
        <f>SUM(G58,G44)</f>
        <v>316339080</v>
      </c>
      <c r="I59" s="20"/>
    </row>
    <row r="60" spans="1:9" ht="24" customHeight="1" thickTop="1">
      <c r="A60" s="16"/>
      <c r="C60" s="41"/>
      <c r="D60" s="10"/>
      <c r="E60" s="122"/>
      <c r="F60" s="122"/>
      <c r="G60" s="122"/>
    </row>
    <row r="61" spans="1:9" ht="24" customHeight="1">
      <c r="A61" s="16"/>
      <c r="C61" s="41"/>
      <c r="D61" s="10"/>
      <c r="E61" s="37"/>
      <c r="F61" s="37"/>
    </row>
    <row r="62" spans="1:9" ht="24" customHeight="1">
      <c r="E62" s="37"/>
      <c r="F62" s="37"/>
    </row>
    <row r="63" spans="1:9" ht="24" customHeight="1">
      <c r="C63" s="46"/>
      <c r="D63" s="38"/>
      <c r="E63" s="37"/>
      <c r="F63" s="37"/>
      <c r="G63" s="12"/>
    </row>
    <row r="64" spans="1:9" ht="24" customHeight="1">
      <c r="A64" s="7"/>
      <c r="C64" s="46"/>
      <c r="D64" s="38"/>
      <c r="E64" s="37"/>
      <c r="F64" s="37"/>
      <c r="G64" s="12"/>
    </row>
    <row r="65" spans="1:7" ht="24" customHeight="1">
      <c r="C65" s="46"/>
      <c r="D65" s="38"/>
      <c r="E65" s="37"/>
      <c r="F65" s="37"/>
      <c r="G65" s="12"/>
    </row>
    <row r="66" spans="1:7" s="7" customFormat="1" ht="24" customHeight="1">
      <c r="A66" s="10"/>
      <c r="B66" s="10"/>
      <c r="C66" s="46"/>
      <c r="D66" s="38"/>
      <c r="E66" s="26"/>
      <c r="F66" s="26"/>
      <c r="G66" s="12"/>
    </row>
    <row r="67" spans="1:7" ht="24" customHeight="1">
      <c r="E67" s="28"/>
      <c r="F67" s="28"/>
    </row>
  </sheetData>
  <mergeCells count="2">
    <mergeCell ref="E7:G7"/>
    <mergeCell ref="E30:G30"/>
  </mergeCells>
  <phoneticPr fontId="0" type="noConversion"/>
  <printOptions horizontalCentered="1" gridLinesSet="0"/>
  <pageMargins left="0.8" right="0.8" top="0.48" bottom="0.5" header="0.5" footer="0.5"/>
  <pageSetup paperSize="9" scale="78" firstPageNumber="3" fitToHeight="0" orientation="portrait" useFirstPageNumber="1" r:id="rId1"/>
  <headerFooter alignWithMargins="0">
    <oddFooter>&amp;L&amp;"Angsana New,Regular"&amp;15  หมายเหตุประกอบงบการเงินเป็นส่วนหนึ่งของงบการเงินระหว่างกาลนี้
&amp;C&amp;"Angsana New,Regular"&amp;15&amp;P</oddFooter>
  </headerFooter>
  <rowBreaks count="1" manualBreakCount="1">
    <brk id="23" max="6" man="1"/>
  </rowBreaks>
  <ignoredErrors>
    <ignoredError sqref="E5:G5 E28:G2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68"/>
  <sheetViews>
    <sheetView showGridLines="0" view="pageBreakPreview" zoomScale="85" zoomScaleNormal="70" zoomScaleSheetLayoutView="85" workbookViewId="0"/>
  </sheetViews>
  <sheetFormatPr defaultColWidth="10.81640625" defaultRowHeight="24" customHeight="1"/>
  <cols>
    <col min="1" max="1" width="51.453125" style="131" customWidth="1"/>
    <col min="2" max="2" width="10.26953125" style="131" customWidth="1"/>
    <col min="3" max="3" width="9.1796875" style="42" bestFit="1" customWidth="1"/>
    <col min="4" max="4" width="1.1796875" style="25" customWidth="1"/>
    <col min="5" max="5" width="16.81640625" style="39" customWidth="1"/>
    <col min="6" max="6" width="1.1796875" style="39" customWidth="1"/>
    <col min="7" max="7" width="16.81640625" style="6" customWidth="1"/>
    <col min="8" max="16384" width="10.81640625" style="131"/>
  </cols>
  <sheetData>
    <row r="1" spans="1:8" ht="24" customHeight="1">
      <c r="A1" s="129" t="s">
        <v>55</v>
      </c>
      <c r="B1" s="130"/>
      <c r="C1" s="40"/>
      <c r="D1" s="4"/>
      <c r="E1" s="5"/>
      <c r="F1" s="5"/>
    </row>
    <row r="2" spans="1:8" ht="24" customHeight="1">
      <c r="A2" s="132" t="s">
        <v>109</v>
      </c>
      <c r="B2" s="130"/>
      <c r="C2" s="40"/>
      <c r="D2" s="4"/>
      <c r="E2" s="5"/>
      <c r="F2" s="5"/>
    </row>
    <row r="3" spans="1:8" ht="24" customHeight="1">
      <c r="B3" s="130"/>
      <c r="C3" s="133"/>
      <c r="D3" s="134"/>
      <c r="E3" s="9"/>
      <c r="F3" s="47"/>
      <c r="G3" s="9"/>
    </row>
    <row r="4" spans="1:8" ht="24" customHeight="1">
      <c r="A4" s="135"/>
      <c r="B4" s="136"/>
      <c r="C4" s="49"/>
      <c r="D4" s="50"/>
      <c r="E4" s="167" t="s">
        <v>93</v>
      </c>
      <c r="F4" s="167"/>
      <c r="G4" s="167"/>
    </row>
    <row r="5" spans="1:8" ht="24" customHeight="1">
      <c r="A5" s="135"/>
      <c r="C5" s="51"/>
      <c r="D5" s="6"/>
      <c r="E5" s="167" t="s">
        <v>94</v>
      </c>
      <c r="F5" s="167"/>
      <c r="G5" s="167"/>
    </row>
    <row r="6" spans="1:8" ht="24" customHeight="1">
      <c r="A6" s="136"/>
      <c r="C6" s="17" t="s">
        <v>0</v>
      </c>
      <c r="D6" s="138"/>
      <c r="E6" s="139">
        <v>2567</v>
      </c>
      <c r="F6" s="139"/>
      <c r="G6" s="139">
        <v>2566</v>
      </c>
    </row>
    <row r="7" spans="1:8" ht="24" customHeight="1">
      <c r="A7" s="136"/>
      <c r="C7" s="137"/>
      <c r="D7" s="138"/>
      <c r="E7" s="166" t="s">
        <v>92</v>
      </c>
      <c r="F7" s="166"/>
      <c r="G7" s="166"/>
    </row>
    <row r="8" spans="1:8" ht="24" customHeight="1">
      <c r="A8" s="140" t="s">
        <v>26</v>
      </c>
      <c r="C8" s="137">
        <v>9</v>
      </c>
      <c r="D8" s="131"/>
      <c r="E8" s="24">
        <v>3270003</v>
      </c>
      <c r="F8" s="24"/>
      <c r="G8" s="24">
        <v>2752782</v>
      </c>
      <c r="H8" s="141"/>
    </row>
    <row r="9" spans="1:8" ht="24" customHeight="1">
      <c r="A9" s="140" t="s">
        <v>3</v>
      </c>
      <c r="C9" s="137">
        <v>9</v>
      </c>
      <c r="D9" s="137"/>
      <c r="E9" s="24">
        <v>-1533650</v>
      </c>
      <c r="F9" s="24"/>
      <c r="G9" s="53">
        <v>-1022194</v>
      </c>
      <c r="H9" s="141"/>
    </row>
    <row r="10" spans="1:8" ht="24" customHeight="1">
      <c r="A10" s="142" t="s">
        <v>27</v>
      </c>
      <c r="C10" s="143"/>
      <c r="D10" s="131"/>
      <c r="E10" s="68">
        <f>SUM(E8:E9)</f>
        <v>1736353</v>
      </c>
      <c r="F10" s="66"/>
      <c r="G10" s="68">
        <f>SUM(G8:G9)</f>
        <v>1730588</v>
      </c>
      <c r="H10" s="141"/>
    </row>
    <row r="11" spans="1:8" ht="24" customHeight="1">
      <c r="A11" s="144" t="s">
        <v>28</v>
      </c>
      <c r="C11" s="137">
        <v>9</v>
      </c>
      <c r="D11" s="137"/>
      <c r="E11" s="54">
        <v>97473</v>
      </c>
      <c r="F11" s="54"/>
      <c r="G11" s="54">
        <v>91521</v>
      </c>
      <c r="H11" s="141"/>
    </row>
    <row r="12" spans="1:8" ht="24" customHeight="1">
      <c r="A12" s="144" t="s">
        <v>29</v>
      </c>
      <c r="C12" s="137">
        <v>9</v>
      </c>
      <c r="D12" s="137"/>
      <c r="E12" s="55">
        <v>-24736</v>
      </c>
      <c r="F12" s="54"/>
      <c r="G12" s="55">
        <v>-29873</v>
      </c>
      <c r="H12" s="141"/>
    </row>
    <row r="13" spans="1:8" ht="24" customHeight="1">
      <c r="A13" s="145" t="s">
        <v>30</v>
      </c>
      <c r="C13" s="137"/>
      <c r="D13" s="137"/>
      <c r="E13" s="68">
        <f>SUM(E11:E12)</f>
        <v>72737</v>
      </c>
      <c r="F13" s="66"/>
      <c r="G13" s="68">
        <f>SUM(G11:G12)</f>
        <v>61648</v>
      </c>
      <c r="H13" s="141"/>
    </row>
    <row r="14" spans="1:8" ht="24" customHeight="1">
      <c r="A14" s="144" t="s">
        <v>159</v>
      </c>
      <c r="C14" s="51"/>
      <c r="D14" s="6"/>
      <c r="E14" s="6"/>
      <c r="F14" s="6"/>
    </row>
    <row r="15" spans="1:8" ht="24" customHeight="1">
      <c r="A15" s="144" t="s">
        <v>56</v>
      </c>
      <c r="C15" s="137"/>
      <c r="D15" s="137"/>
      <c r="E15" s="24">
        <v>22480</v>
      </c>
      <c r="F15" s="32"/>
      <c r="G15" s="24">
        <v>-2151</v>
      </c>
      <c r="H15" s="141"/>
    </row>
    <row r="16" spans="1:8" ht="24" customHeight="1">
      <c r="A16" s="144" t="s">
        <v>39</v>
      </c>
      <c r="C16" s="137"/>
      <c r="D16" s="137"/>
      <c r="E16" s="24">
        <v>7350</v>
      </c>
      <c r="F16" s="24"/>
      <c r="G16" s="24">
        <v>10856</v>
      </c>
      <c r="H16" s="141"/>
    </row>
    <row r="17" spans="1:9" ht="24" customHeight="1">
      <c r="A17" s="144" t="s">
        <v>44</v>
      </c>
      <c r="C17" s="137" t="s">
        <v>184</v>
      </c>
      <c r="D17" s="137"/>
      <c r="E17" s="24">
        <v>56139</v>
      </c>
      <c r="F17" s="24"/>
      <c r="G17" s="24">
        <v>115676</v>
      </c>
      <c r="H17" s="141"/>
    </row>
    <row r="18" spans="1:9" ht="24" customHeight="1">
      <c r="A18" s="140" t="s">
        <v>68</v>
      </c>
      <c r="C18" s="137">
        <v>9</v>
      </c>
      <c r="D18" s="131"/>
      <c r="E18" s="24">
        <v>29508</v>
      </c>
      <c r="F18" s="24"/>
      <c r="G18" s="24">
        <v>8648</v>
      </c>
      <c r="H18" s="141"/>
    </row>
    <row r="19" spans="1:9" ht="24" customHeight="1">
      <c r="A19" s="142" t="s">
        <v>73</v>
      </c>
      <c r="C19" s="143"/>
      <c r="D19" s="131"/>
      <c r="E19" s="68">
        <f>SUM(E10,E13:E18)</f>
        <v>1924567</v>
      </c>
      <c r="F19" s="66"/>
      <c r="G19" s="68">
        <f>SUM(G10,G13:G18)</f>
        <v>1925265</v>
      </c>
      <c r="H19" s="141"/>
    </row>
    <row r="20" spans="1:9" ht="24" customHeight="1">
      <c r="A20" s="142" t="s">
        <v>66</v>
      </c>
      <c r="C20" s="143"/>
      <c r="D20" s="131"/>
      <c r="E20" s="24"/>
      <c r="F20" s="32"/>
      <c r="G20" s="24"/>
    </row>
    <row r="21" spans="1:9" ht="24" customHeight="1">
      <c r="A21" s="140" t="s">
        <v>110</v>
      </c>
      <c r="B21" s="141"/>
      <c r="C21" s="137">
        <v>9</v>
      </c>
      <c r="D21" s="131"/>
      <c r="E21" s="24">
        <v>416096</v>
      </c>
      <c r="F21" s="32"/>
      <c r="G21" s="24">
        <v>375256</v>
      </c>
      <c r="H21" s="141"/>
      <c r="I21" s="141"/>
    </row>
    <row r="22" spans="1:9" ht="24" customHeight="1">
      <c r="A22" s="140" t="s">
        <v>111</v>
      </c>
      <c r="B22" s="141"/>
      <c r="C22" s="137">
        <v>9</v>
      </c>
      <c r="D22" s="131"/>
      <c r="E22" s="24">
        <v>2137</v>
      </c>
      <c r="F22" s="32"/>
      <c r="G22" s="24">
        <v>2425</v>
      </c>
      <c r="H22" s="141"/>
      <c r="I22" s="141"/>
    </row>
    <row r="23" spans="1:9" ht="24" customHeight="1">
      <c r="A23" s="140" t="s">
        <v>114</v>
      </c>
      <c r="B23" s="141"/>
      <c r="C23" s="137">
        <v>9</v>
      </c>
      <c r="D23" s="131"/>
      <c r="E23" s="24">
        <v>180124</v>
      </c>
      <c r="F23" s="32"/>
      <c r="G23" s="24">
        <v>165361</v>
      </c>
      <c r="H23" s="141"/>
      <c r="I23" s="141"/>
    </row>
    <row r="24" spans="1:9" ht="24" customHeight="1">
      <c r="A24" s="140" t="s">
        <v>112</v>
      </c>
      <c r="B24" s="141"/>
      <c r="C24" s="137"/>
      <c r="D24" s="131"/>
      <c r="E24" s="24">
        <v>100348</v>
      </c>
      <c r="F24" s="32"/>
      <c r="G24" s="24">
        <v>84534</v>
      </c>
      <c r="H24" s="141"/>
      <c r="I24" s="141"/>
    </row>
    <row r="25" spans="1:9" ht="24" customHeight="1">
      <c r="A25" s="140" t="s">
        <v>113</v>
      </c>
      <c r="B25" s="141"/>
      <c r="C25" s="137">
        <v>9</v>
      </c>
      <c r="D25" s="131"/>
      <c r="E25" s="24">
        <v>24503</v>
      </c>
      <c r="F25" s="32"/>
      <c r="G25" s="24">
        <v>35396</v>
      </c>
      <c r="H25" s="141"/>
      <c r="I25" s="141"/>
    </row>
    <row r="26" spans="1:9" ht="24" customHeight="1">
      <c r="A26" s="140" t="s">
        <v>115</v>
      </c>
      <c r="B26" s="141"/>
      <c r="C26" s="137"/>
      <c r="D26" s="131"/>
      <c r="E26" s="24">
        <v>25164</v>
      </c>
      <c r="F26" s="32"/>
      <c r="G26" s="24">
        <v>29680</v>
      </c>
      <c r="H26" s="141"/>
      <c r="I26" s="141"/>
    </row>
    <row r="27" spans="1:9" ht="24" customHeight="1">
      <c r="A27" s="140" t="s">
        <v>116</v>
      </c>
      <c r="B27" s="141"/>
      <c r="C27" s="137">
        <v>9</v>
      </c>
      <c r="D27" s="131"/>
      <c r="E27" s="24">
        <v>91162</v>
      </c>
      <c r="F27" s="32"/>
      <c r="G27" s="24">
        <v>81088</v>
      </c>
      <c r="H27" s="141"/>
      <c r="I27" s="141"/>
    </row>
    <row r="28" spans="1:9" ht="24" customHeight="1">
      <c r="A28" s="140" t="s">
        <v>117</v>
      </c>
      <c r="B28" s="141"/>
      <c r="C28" s="146"/>
      <c r="D28" s="140"/>
      <c r="E28" s="24">
        <v>101811</v>
      </c>
      <c r="F28" s="32"/>
      <c r="G28" s="54">
        <v>33059</v>
      </c>
      <c r="H28" s="141"/>
      <c r="I28" s="141"/>
    </row>
    <row r="29" spans="1:9" ht="24" customHeight="1">
      <c r="A29" s="142" t="s">
        <v>67</v>
      </c>
      <c r="B29" s="140"/>
      <c r="C29" s="143"/>
      <c r="D29" s="131"/>
      <c r="E29" s="68">
        <f>SUM(E21:E28)</f>
        <v>941345</v>
      </c>
      <c r="F29" s="32"/>
      <c r="G29" s="68">
        <f>SUM(G21:G28)</f>
        <v>806799</v>
      </c>
      <c r="H29" s="141"/>
    </row>
    <row r="30" spans="1:9" ht="24" customHeight="1">
      <c r="A30" s="140" t="s">
        <v>78</v>
      </c>
      <c r="B30" s="140"/>
      <c r="C30" s="137"/>
      <c r="D30" s="131"/>
      <c r="E30" s="53">
        <v>526603</v>
      </c>
      <c r="F30" s="32"/>
      <c r="G30" s="53">
        <v>472790</v>
      </c>
      <c r="H30" s="141"/>
    </row>
    <row r="31" spans="1:9" ht="24" customHeight="1">
      <c r="A31" s="142" t="s">
        <v>69</v>
      </c>
      <c r="B31" s="140"/>
      <c r="C31" s="143"/>
      <c r="D31" s="131"/>
      <c r="E31" s="67">
        <f>E19-E29-E30</f>
        <v>456619</v>
      </c>
      <c r="F31" s="66"/>
      <c r="G31" s="67">
        <f>G19-G29-G30</f>
        <v>645676</v>
      </c>
      <c r="H31" s="141"/>
    </row>
    <row r="32" spans="1:9" ht="24" customHeight="1">
      <c r="A32" s="140" t="s">
        <v>57</v>
      </c>
      <c r="B32" s="140"/>
      <c r="C32" s="137"/>
      <c r="D32" s="131"/>
      <c r="E32" s="53">
        <v>86276</v>
      </c>
      <c r="F32" s="24"/>
      <c r="G32" s="53">
        <v>119193</v>
      </c>
      <c r="H32" s="141"/>
    </row>
    <row r="33" spans="1:8" ht="24" customHeight="1">
      <c r="A33" s="142" t="s">
        <v>118</v>
      </c>
      <c r="B33" s="140"/>
      <c r="C33" s="143"/>
      <c r="D33" s="131"/>
      <c r="E33" s="68">
        <f>E31-E32</f>
        <v>370343</v>
      </c>
      <c r="F33" s="66"/>
      <c r="G33" s="68">
        <f>G31-G32</f>
        <v>526483</v>
      </c>
      <c r="H33" s="141"/>
    </row>
    <row r="34" spans="1:8" ht="24" customHeight="1">
      <c r="A34" s="142"/>
      <c r="B34" s="140"/>
      <c r="C34" s="143"/>
      <c r="D34" s="131"/>
      <c r="E34" s="24"/>
      <c r="F34" s="32"/>
      <c r="G34" s="24"/>
    </row>
    <row r="35" spans="1:8" ht="24" customHeight="1">
      <c r="A35" s="140"/>
      <c r="B35" s="140"/>
      <c r="C35" s="143"/>
      <c r="D35" s="131"/>
      <c r="E35" s="57"/>
      <c r="F35" s="58"/>
      <c r="G35" s="57"/>
    </row>
    <row r="36" spans="1:8" ht="24" customHeight="1">
      <c r="A36" s="129" t="s">
        <v>55</v>
      </c>
      <c r="B36" s="130"/>
      <c r="C36" s="40"/>
      <c r="D36" s="4"/>
      <c r="E36" s="5"/>
      <c r="F36" s="5"/>
    </row>
    <row r="37" spans="1:8" ht="24" customHeight="1">
      <c r="A37" s="132" t="s">
        <v>109</v>
      </c>
      <c r="B37" s="130"/>
      <c r="C37" s="133"/>
      <c r="D37" s="134"/>
      <c r="E37" s="9"/>
      <c r="F37" s="47"/>
      <c r="G37" s="9"/>
    </row>
    <row r="38" spans="1:8" ht="24" customHeight="1">
      <c r="A38" s="135"/>
      <c r="B38" s="136"/>
      <c r="C38" s="49"/>
      <c r="D38" s="50"/>
      <c r="E38" s="59"/>
      <c r="F38" s="60"/>
      <c r="G38" s="59"/>
    </row>
    <row r="39" spans="1:8" ht="24" customHeight="1">
      <c r="A39" s="135"/>
      <c r="B39" s="136"/>
      <c r="C39" s="49"/>
      <c r="D39" s="50"/>
      <c r="E39" s="167" t="s">
        <v>93</v>
      </c>
      <c r="F39" s="167"/>
      <c r="G39" s="167"/>
    </row>
    <row r="40" spans="1:8" ht="24" customHeight="1">
      <c r="A40" s="135"/>
      <c r="B40" s="136"/>
      <c r="C40" s="49"/>
      <c r="D40" s="50"/>
      <c r="E40" s="167" t="s">
        <v>94</v>
      </c>
      <c r="F40" s="167"/>
      <c r="G40" s="167"/>
    </row>
    <row r="41" spans="1:8" ht="24" customHeight="1">
      <c r="A41" s="135"/>
      <c r="B41" s="136"/>
      <c r="C41" s="49"/>
      <c r="D41" s="50"/>
      <c r="E41" s="139">
        <v>2567</v>
      </c>
      <c r="F41" s="139"/>
      <c r="G41" s="139">
        <v>2566</v>
      </c>
    </row>
    <row r="42" spans="1:8" ht="24" customHeight="1">
      <c r="A42" s="135"/>
      <c r="C42" s="51"/>
      <c r="D42" s="6"/>
      <c r="E42" s="166" t="s">
        <v>92</v>
      </c>
      <c r="F42" s="166"/>
      <c r="G42" s="166"/>
    </row>
    <row r="43" spans="1:8" ht="24" customHeight="1">
      <c r="A43" s="147" t="s">
        <v>119</v>
      </c>
      <c r="B43" s="140"/>
      <c r="C43" s="137"/>
      <c r="D43" s="131"/>
      <c r="E43" s="24"/>
      <c r="F43" s="32"/>
      <c r="G43" s="24"/>
    </row>
    <row r="44" spans="1:8" ht="24" customHeight="1">
      <c r="A44" s="148" t="s">
        <v>120</v>
      </c>
      <c r="B44" s="140"/>
      <c r="C44" s="143"/>
      <c r="D44" s="131"/>
      <c r="E44" s="24"/>
      <c r="F44" s="32"/>
      <c r="G44" s="24"/>
    </row>
    <row r="45" spans="1:8" ht="24" customHeight="1">
      <c r="A45" s="140" t="s">
        <v>160</v>
      </c>
      <c r="B45" s="140"/>
      <c r="C45" s="51"/>
      <c r="D45" s="131"/>
      <c r="E45" s="6"/>
      <c r="F45" s="6"/>
    </row>
    <row r="46" spans="1:8" ht="24" customHeight="1">
      <c r="A46" s="140" t="s">
        <v>74</v>
      </c>
      <c r="B46" s="140"/>
      <c r="C46" s="51"/>
      <c r="D46" s="131"/>
      <c r="E46" s="24">
        <v>269269</v>
      </c>
      <c r="F46" s="32"/>
      <c r="G46" s="24">
        <v>203758</v>
      </c>
      <c r="H46" s="141"/>
    </row>
    <row r="47" spans="1:8" ht="24" customHeight="1">
      <c r="A47" s="140" t="s">
        <v>121</v>
      </c>
      <c r="B47" s="140"/>
      <c r="C47" s="51"/>
      <c r="D47" s="131"/>
      <c r="E47" s="24"/>
      <c r="F47" s="32"/>
      <c r="G47" s="24"/>
    </row>
    <row r="48" spans="1:8" ht="24" customHeight="1">
      <c r="A48" s="140" t="s">
        <v>70</v>
      </c>
      <c r="B48" s="140"/>
      <c r="C48" s="51"/>
      <c r="D48" s="131"/>
      <c r="E48" s="53">
        <v>-53854</v>
      </c>
      <c r="F48" s="32"/>
      <c r="G48" s="53">
        <v>-40752</v>
      </c>
      <c r="H48" s="141"/>
    </row>
    <row r="49" spans="1:8" ht="24" customHeight="1">
      <c r="A49" s="142"/>
      <c r="B49" s="142"/>
      <c r="C49" s="149"/>
      <c r="D49" s="136"/>
      <c r="E49" s="70">
        <f>SUM(E46:E48)</f>
        <v>215415</v>
      </c>
      <c r="F49" s="66"/>
      <c r="G49" s="70">
        <f>SUM(G46:G48)</f>
        <v>163006</v>
      </c>
      <c r="H49" s="141"/>
    </row>
    <row r="50" spans="1:8" ht="24" customHeight="1">
      <c r="A50" s="142"/>
      <c r="B50" s="142"/>
      <c r="C50" s="149"/>
      <c r="D50" s="136"/>
      <c r="E50" s="67"/>
      <c r="F50" s="66"/>
      <c r="G50" s="67"/>
      <c r="H50" s="141"/>
    </row>
    <row r="51" spans="1:8" ht="24" customHeight="1">
      <c r="A51" s="150" t="s">
        <v>122</v>
      </c>
      <c r="B51" s="140"/>
      <c r="C51" s="137"/>
      <c r="D51" s="131"/>
      <c r="E51" s="24"/>
      <c r="F51" s="32"/>
      <c r="G51" s="24"/>
    </row>
    <row r="52" spans="1:8" ht="24" customHeight="1">
      <c r="A52" s="151" t="s">
        <v>124</v>
      </c>
      <c r="B52" s="140"/>
      <c r="C52" s="137"/>
      <c r="D52" s="131"/>
      <c r="E52" s="24"/>
      <c r="F52" s="32"/>
      <c r="G52" s="24"/>
    </row>
    <row r="53" spans="1:8" ht="24" customHeight="1">
      <c r="A53" s="152" t="s">
        <v>123</v>
      </c>
      <c r="B53" s="140"/>
      <c r="C53" s="137"/>
      <c r="D53" s="131"/>
      <c r="E53" s="24">
        <v>124087</v>
      </c>
      <c r="F53" s="32"/>
      <c r="G53" s="24">
        <v>-330026</v>
      </c>
      <c r="H53" s="141"/>
    </row>
    <row r="54" spans="1:8" ht="24" customHeight="1">
      <c r="A54" s="152" t="s">
        <v>121</v>
      </c>
      <c r="B54" s="140"/>
      <c r="C54" s="137"/>
      <c r="D54" s="131"/>
      <c r="E54" s="24"/>
      <c r="F54" s="32"/>
      <c r="G54" s="24"/>
    </row>
    <row r="55" spans="1:8" ht="24" customHeight="1">
      <c r="A55" s="153" t="s">
        <v>71</v>
      </c>
      <c r="B55" s="140"/>
      <c r="C55" s="137"/>
      <c r="D55" s="131"/>
      <c r="E55" s="53">
        <v>-24817</v>
      </c>
      <c r="F55" s="32"/>
      <c r="G55" s="53">
        <v>66005</v>
      </c>
      <c r="H55" s="141"/>
    </row>
    <row r="56" spans="1:8" ht="24" customHeight="1">
      <c r="A56" s="142"/>
      <c r="B56" s="142"/>
      <c r="C56" s="149"/>
      <c r="D56" s="136"/>
      <c r="E56" s="70">
        <f>SUM(E53:E55)</f>
        <v>99270</v>
      </c>
      <c r="F56" s="66"/>
      <c r="G56" s="70">
        <f>SUM(G53:G55)</f>
        <v>-264021</v>
      </c>
      <c r="H56" s="141"/>
    </row>
    <row r="57" spans="1:8" ht="24" customHeight="1">
      <c r="A57" s="154" t="s">
        <v>125</v>
      </c>
      <c r="B57" s="140"/>
      <c r="C57" s="51"/>
      <c r="D57" s="131"/>
      <c r="E57" s="68">
        <f>E49+E56</f>
        <v>314685</v>
      </c>
      <c r="F57" s="66"/>
      <c r="G57" s="68">
        <f>G49+G56</f>
        <v>-101015</v>
      </c>
      <c r="H57" s="141"/>
    </row>
    <row r="58" spans="1:8" ht="24" customHeight="1" thickBot="1">
      <c r="A58" s="154" t="s">
        <v>126</v>
      </c>
      <c r="B58" s="140"/>
      <c r="C58" s="143"/>
      <c r="D58" s="131"/>
      <c r="E58" s="71">
        <f>E57+E33</f>
        <v>685028</v>
      </c>
      <c r="F58" s="66"/>
      <c r="G58" s="71">
        <f>G57+G33</f>
        <v>425468</v>
      </c>
      <c r="H58" s="141"/>
    </row>
    <row r="59" spans="1:8" ht="24" customHeight="1" thickTop="1">
      <c r="A59" s="142"/>
      <c r="B59" s="140"/>
      <c r="C59" s="51"/>
      <c r="D59" s="131"/>
      <c r="E59" s="24"/>
      <c r="F59" s="32"/>
      <c r="G59" s="24"/>
    </row>
    <row r="60" spans="1:8" ht="24" customHeight="1">
      <c r="A60" s="155" t="s">
        <v>127</v>
      </c>
      <c r="C60" s="137"/>
      <c r="D60" s="131"/>
      <c r="E60" s="62"/>
      <c r="F60" s="63"/>
      <c r="G60" s="62"/>
    </row>
    <row r="61" spans="1:8" ht="24" customHeight="1" thickBot="1">
      <c r="A61" s="156" t="s">
        <v>128</v>
      </c>
      <c r="B61" s="140"/>
      <c r="C61" s="143"/>
      <c r="D61" s="131"/>
      <c r="E61" s="64">
        <v>0.19</v>
      </c>
      <c r="F61" s="65"/>
      <c r="G61" s="64">
        <v>0.26</v>
      </c>
      <c r="H61" s="141"/>
    </row>
    <row r="62" spans="1:8" ht="24" customHeight="1" thickTop="1">
      <c r="A62" s="140"/>
      <c r="B62" s="140"/>
      <c r="C62" s="143"/>
      <c r="D62" s="131"/>
      <c r="E62" s="124"/>
      <c r="F62" s="61"/>
      <c r="G62" s="57"/>
    </row>
    <row r="63" spans="1:8" ht="24" customHeight="1">
      <c r="A63" s="140"/>
      <c r="B63" s="140"/>
      <c r="C63" s="143"/>
      <c r="D63" s="131"/>
      <c r="E63" s="9"/>
      <c r="F63" s="61"/>
      <c r="G63" s="57"/>
    </row>
    <row r="64" spans="1:8" ht="24" customHeight="1">
      <c r="C64" s="46"/>
      <c r="D64" s="38"/>
      <c r="E64" s="57"/>
      <c r="F64" s="37"/>
      <c r="G64" s="57"/>
    </row>
    <row r="65" spans="1:7" ht="24" customHeight="1">
      <c r="A65" s="157"/>
      <c r="C65" s="46"/>
      <c r="D65" s="38"/>
      <c r="E65" s="157"/>
      <c r="F65" s="37"/>
      <c r="G65" s="57"/>
    </row>
    <row r="66" spans="1:7" ht="24" customHeight="1">
      <c r="A66" s="158" t="s">
        <v>130</v>
      </c>
      <c r="E66" s="158" t="s">
        <v>129</v>
      </c>
      <c r="F66" s="61"/>
      <c r="G66" s="9"/>
    </row>
    <row r="68" spans="1:7" ht="24" customHeight="1">
      <c r="E68" s="9"/>
      <c r="F68" s="61"/>
      <c r="G68" s="9"/>
    </row>
  </sheetData>
  <mergeCells count="6">
    <mergeCell ref="E42:G42"/>
    <mergeCell ref="E7:G7"/>
    <mergeCell ref="E5:G5"/>
    <mergeCell ref="E4:G4"/>
    <mergeCell ref="E39:G39"/>
    <mergeCell ref="E40:G40"/>
  </mergeCells>
  <printOptions gridLinesSet="0"/>
  <pageMargins left="0.8" right="0.8" top="0.48" bottom="0.5" header="0.5" footer="0.5"/>
  <pageSetup paperSize="9" scale="80" firstPageNumber="5" fitToHeight="2" orientation="portrait" useFirstPageNumber="1" r:id="rId1"/>
  <headerFooter alignWithMargins="0">
    <oddFooter>&amp;L&amp;"Angsana New,Regular"&amp;15  หมายเหตุประกอบงบการเงินเป็นส่วนหนึ่งของงบการเงินระหว่างกาลนี้&amp;"ApFont,Regular"&amp;10
&amp;C&amp;"Angsana New,Regular"&amp;15&amp;P</oddFooter>
  </headerFooter>
  <rowBreaks count="1" manualBreakCount="1">
    <brk id="35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34"/>
  <sheetViews>
    <sheetView showGridLines="0" view="pageBreakPreview" zoomScale="70" zoomScaleNormal="55" zoomScaleSheetLayoutView="70" workbookViewId="0"/>
  </sheetViews>
  <sheetFormatPr defaultColWidth="9.1796875" defaultRowHeight="23.9" customHeight="1"/>
  <cols>
    <col min="1" max="1" width="39" style="10" customWidth="1"/>
    <col min="2" max="2" width="8.81640625" style="80" customWidth="1"/>
    <col min="3" max="3" width="1.453125" style="75" customWidth="1"/>
    <col min="4" max="4" width="16.54296875" style="75" customWidth="1"/>
    <col min="5" max="5" width="1.453125" style="10" customWidth="1"/>
    <col min="6" max="6" width="18.1796875" style="10" customWidth="1"/>
    <col min="7" max="7" width="1.453125" style="10" customWidth="1"/>
    <col min="8" max="8" width="18.1796875" style="10" customWidth="1"/>
    <col min="9" max="9" width="1.453125" style="10" customWidth="1"/>
    <col min="10" max="10" width="18.1796875" style="10" customWidth="1"/>
    <col min="11" max="11" width="1.453125" style="10" customWidth="1"/>
    <col min="12" max="12" width="18.81640625" style="75" customWidth="1"/>
    <col min="13" max="13" width="1.453125" style="10" customWidth="1"/>
    <col min="14" max="14" width="17.453125" style="75" customWidth="1"/>
    <col min="15" max="15" width="1.453125" style="75" customWidth="1"/>
    <col min="16" max="16" width="18.26953125" style="75" customWidth="1"/>
    <col min="17" max="17" width="1.453125" style="10" customWidth="1"/>
    <col min="18" max="18" width="16.81640625" style="10" customWidth="1"/>
    <col min="19" max="19" width="1.453125" style="10" customWidth="1"/>
    <col min="20" max="16384" width="9.1796875" style="10"/>
  </cols>
  <sheetData>
    <row r="1" spans="1:19" s="7" customFormat="1" ht="23.9" customHeight="1">
      <c r="A1" s="1" t="s">
        <v>55</v>
      </c>
      <c r="B1" s="79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72"/>
      <c r="S1" s="48"/>
    </row>
    <row r="2" spans="1:19" s="7" customFormat="1" ht="23.9" customHeight="1">
      <c r="A2" s="113" t="s">
        <v>157</v>
      </c>
      <c r="B2" s="79"/>
      <c r="C2" s="48"/>
      <c r="D2" s="73"/>
      <c r="E2" s="73"/>
      <c r="F2" s="73"/>
      <c r="G2" s="73"/>
      <c r="H2" s="73"/>
      <c r="I2" s="73"/>
      <c r="J2" s="73"/>
      <c r="K2" s="73"/>
      <c r="L2" s="74"/>
      <c r="M2" s="48"/>
      <c r="N2" s="48"/>
      <c r="O2" s="48"/>
      <c r="P2" s="48"/>
      <c r="Q2" s="48"/>
      <c r="S2" s="48"/>
    </row>
    <row r="3" spans="1:19" s="7" customFormat="1" ht="23.9" customHeight="1">
      <c r="A3" s="8"/>
      <c r="B3" s="79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</row>
    <row r="4" spans="1:19" s="7" customFormat="1" ht="23.9" customHeight="1">
      <c r="A4" s="8"/>
      <c r="B4" s="79"/>
      <c r="C4" s="48"/>
      <c r="D4" s="48"/>
      <c r="E4" s="48"/>
      <c r="F4" s="48"/>
      <c r="G4" s="48"/>
      <c r="H4" s="169" t="s">
        <v>144</v>
      </c>
      <c r="I4" s="169"/>
      <c r="J4" s="169"/>
      <c r="K4" s="169"/>
      <c r="L4" s="169"/>
      <c r="M4" s="48"/>
      <c r="N4" s="169" t="s">
        <v>25</v>
      </c>
      <c r="O4" s="169"/>
      <c r="P4" s="169"/>
      <c r="Q4" s="48"/>
      <c r="R4" s="48"/>
      <c r="S4" s="48"/>
    </row>
    <row r="5" spans="1:19" ht="23.9" customHeight="1">
      <c r="B5" s="41"/>
      <c r="C5" s="10"/>
      <c r="D5" s="10"/>
      <c r="H5" s="11"/>
      <c r="J5" s="11" t="s">
        <v>168</v>
      </c>
      <c r="L5" s="11"/>
      <c r="N5" s="10"/>
      <c r="O5" s="10"/>
      <c r="P5" s="10"/>
      <c r="Q5" s="76"/>
    </row>
    <row r="6" spans="1:19" ht="23.9" customHeight="1">
      <c r="B6" s="41"/>
      <c r="C6" s="10"/>
      <c r="D6" s="10"/>
      <c r="H6" s="11" t="s">
        <v>168</v>
      </c>
      <c r="J6" s="11" t="s">
        <v>138</v>
      </c>
      <c r="L6" s="11"/>
      <c r="N6" s="10"/>
      <c r="O6" s="10"/>
      <c r="P6" s="10"/>
      <c r="Q6" s="76"/>
    </row>
    <row r="7" spans="1:19" ht="23.9" customHeight="1">
      <c r="B7" s="41"/>
      <c r="C7" s="10"/>
      <c r="D7" s="10"/>
      <c r="H7" s="11" t="s">
        <v>134</v>
      </c>
      <c r="J7" s="11" t="s">
        <v>139</v>
      </c>
      <c r="L7" s="11"/>
      <c r="N7" s="77"/>
      <c r="O7" s="77"/>
      <c r="P7" s="77"/>
      <c r="Q7" s="76"/>
    </row>
    <row r="8" spans="1:19" ht="23.9" customHeight="1">
      <c r="B8" s="41"/>
      <c r="C8" s="10"/>
      <c r="D8" s="10"/>
      <c r="H8" s="77" t="s">
        <v>135</v>
      </c>
      <c r="J8" s="77" t="s">
        <v>140</v>
      </c>
      <c r="L8" s="77"/>
      <c r="N8" s="77"/>
      <c r="O8" s="77"/>
      <c r="P8" s="77"/>
      <c r="Q8" s="76"/>
    </row>
    <row r="9" spans="1:19" s="11" customFormat="1" ht="23.9" customHeight="1">
      <c r="B9" s="43"/>
      <c r="C9" s="30"/>
      <c r="D9" s="77" t="s">
        <v>72</v>
      </c>
      <c r="F9" s="77"/>
      <c r="H9" s="77" t="s">
        <v>136</v>
      </c>
      <c r="J9" s="77" t="s">
        <v>141</v>
      </c>
      <c r="L9" s="77" t="s">
        <v>142</v>
      </c>
      <c r="N9" s="77" t="s">
        <v>145</v>
      </c>
      <c r="O9" s="75"/>
      <c r="Q9" s="77"/>
      <c r="R9" s="11" t="s">
        <v>170</v>
      </c>
    </row>
    <row r="10" spans="1:19" s="11" customFormat="1" ht="23.9" customHeight="1">
      <c r="B10" s="81" t="s">
        <v>0</v>
      </c>
      <c r="D10" s="77" t="s">
        <v>1</v>
      </c>
      <c r="F10" s="77" t="s">
        <v>106</v>
      </c>
      <c r="H10" s="77" t="s">
        <v>137</v>
      </c>
      <c r="J10" s="77" t="s">
        <v>137</v>
      </c>
      <c r="L10" s="77" t="s">
        <v>143</v>
      </c>
      <c r="N10" s="77" t="s">
        <v>146</v>
      </c>
      <c r="P10" s="77" t="s">
        <v>2</v>
      </c>
      <c r="R10" s="77" t="s">
        <v>169</v>
      </c>
    </row>
    <row r="11" spans="1:19" s="11" customFormat="1" ht="23.9" customHeight="1">
      <c r="B11" s="81"/>
      <c r="D11" s="168" t="s">
        <v>92</v>
      </c>
      <c r="E11" s="168"/>
      <c r="F11" s="168"/>
      <c r="G11" s="168"/>
      <c r="H11" s="168"/>
      <c r="I11" s="168"/>
      <c r="J11" s="168"/>
      <c r="K11" s="168"/>
      <c r="L11" s="168"/>
      <c r="M11" s="168"/>
      <c r="N11" s="168"/>
      <c r="O11" s="168"/>
      <c r="P11" s="168"/>
      <c r="Q11" s="168"/>
      <c r="R11" s="168"/>
    </row>
    <row r="12" spans="1:19" s="11" customFormat="1" ht="22">
      <c r="A12" s="163" t="s">
        <v>171</v>
      </c>
      <c r="B12" s="161"/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</row>
    <row r="13" spans="1:19" s="114" customFormat="1" ht="23.9" customHeight="1">
      <c r="A13" s="48" t="s">
        <v>86</v>
      </c>
      <c r="B13" s="69"/>
      <c r="D13" s="67">
        <v>20000000</v>
      </c>
      <c r="E13" s="108"/>
      <c r="F13" s="67">
        <v>10598915</v>
      </c>
      <c r="G13" s="108"/>
      <c r="H13" s="67">
        <v>-414166</v>
      </c>
      <c r="I13" s="108"/>
      <c r="J13" s="67">
        <v>-1873686</v>
      </c>
      <c r="K13" s="108"/>
      <c r="L13" s="67">
        <f>H13+J13</f>
        <v>-2287852</v>
      </c>
      <c r="M13" s="108"/>
      <c r="N13" s="67">
        <v>979000</v>
      </c>
      <c r="O13" s="108"/>
      <c r="P13" s="67">
        <v>6039690</v>
      </c>
      <c r="Q13" s="67"/>
      <c r="R13" s="67">
        <f>SUM(D13:F13,L13:P13)</f>
        <v>35329753</v>
      </c>
    </row>
    <row r="14" spans="1:19" s="114" customFormat="1" ht="23.9" customHeight="1">
      <c r="A14" s="48"/>
      <c r="B14" s="69"/>
      <c r="D14" s="67"/>
      <c r="E14" s="108"/>
      <c r="F14" s="67"/>
      <c r="G14" s="108"/>
      <c r="H14" s="67"/>
      <c r="I14" s="108"/>
      <c r="J14" s="67"/>
      <c r="K14" s="108"/>
      <c r="L14" s="67"/>
      <c r="M14" s="108"/>
      <c r="N14" s="67"/>
      <c r="O14" s="108"/>
      <c r="P14" s="67"/>
      <c r="Q14" s="67"/>
      <c r="R14" s="67"/>
    </row>
    <row r="15" spans="1:19" s="114" customFormat="1" ht="23.9" customHeight="1">
      <c r="A15" s="48" t="s">
        <v>156</v>
      </c>
      <c r="B15" s="69"/>
      <c r="D15" s="67"/>
      <c r="E15" s="108"/>
      <c r="F15" s="67"/>
      <c r="G15" s="108"/>
      <c r="H15" s="67"/>
      <c r="I15" s="108"/>
      <c r="J15" s="67"/>
      <c r="K15" s="108"/>
      <c r="L15" s="67"/>
      <c r="M15" s="108"/>
      <c r="N15" s="67"/>
      <c r="O15" s="108"/>
      <c r="P15" s="67"/>
      <c r="Q15" s="67"/>
      <c r="R15" s="67"/>
    </row>
    <row r="16" spans="1:19" s="11" customFormat="1" ht="23.9" customHeight="1">
      <c r="A16" s="10" t="s">
        <v>131</v>
      </c>
      <c r="B16" s="17"/>
      <c r="D16" s="24">
        <v>0</v>
      </c>
      <c r="E16" s="37"/>
      <c r="F16" s="24">
        <v>0</v>
      </c>
      <c r="G16" s="37"/>
      <c r="H16" s="24">
        <v>0</v>
      </c>
      <c r="I16" s="37"/>
      <c r="J16" s="24">
        <v>0</v>
      </c>
      <c r="K16" s="37"/>
      <c r="L16" s="24">
        <f>H16+J16</f>
        <v>0</v>
      </c>
      <c r="M16" s="57"/>
      <c r="N16" s="24">
        <v>0</v>
      </c>
      <c r="O16" s="57"/>
      <c r="P16" s="24">
        <v>526483</v>
      </c>
      <c r="Q16" s="24"/>
      <c r="R16" s="24">
        <f>SUM(D16:F16,L16:P16)</f>
        <v>526483</v>
      </c>
    </row>
    <row r="17" spans="1:19" s="11" customFormat="1" ht="23.9" customHeight="1">
      <c r="A17" s="10" t="s">
        <v>132</v>
      </c>
      <c r="B17" s="17"/>
      <c r="D17" s="53">
        <v>0</v>
      </c>
      <c r="E17" s="37"/>
      <c r="F17" s="53">
        <v>0</v>
      </c>
      <c r="G17" s="37"/>
      <c r="H17" s="24">
        <v>163006</v>
      </c>
      <c r="I17" s="37"/>
      <c r="J17" s="24">
        <v>-264021</v>
      </c>
      <c r="K17" s="37"/>
      <c r="L17" s="53">
        <f>H17+J17</f>
        <v>-101015</v>
      </c>
      <c r="M17" s="57"/>
      <c r="N17" s="53">
        <v>0</v>
      </c>
      <c r="O17" s="57"/>
      <c r="P17" s="53">
        <v>0</v>
      </c>
      <c r="Q17" s="24"/>
      <c r="R17" s="24">
        <f>SUM(D17:F17,L17:P17)</f>
        <v>-101015</v>
      </c>
    </row>
    <row r="18" spans="1:19" s="114" customFormat="1" ht="23.9" customHeight="1">
      <c r="A18" s="48" t="s">
        <v>133</v>
      </c>
      <c r="B18" s="69"/>
      <c r="D18" s="68">
        <f>D17+D16</f>
        <v>0</v>
      </c>
      <c r="E18" s="108"/>
      <c r="F18" s="68">
        <f>F17+F16</f>
        <v>0</v>
      </c>
      <c r="G18" s="108"/>
      <c r="H18" s="68">
        <f>H17+H16</f>
        <v>163006</v>
      </c>
      <c r="I18" s="108"/>
      <c r="J18" s="68">
        <f>J17+J16</f>
        <v>-264021</v>
      </c>
      <c r="K18" s="108"/>
      <c r="L18" s="68">
        <f>L17+L16</f>
        <v>-101015</v>
      </c>
      <c r="M18" s="108"/>
      <c r="N18" s="68">
        <f>N17+N16</f>
        <v>0</v>
      </c>
      <c r="O18" s="108"/>
      <c r="P18" s="68">
        <f>P17+P16</f>
        <v>526483</v>
      </c>
      <c r="Q18" s="67"/>
      <c r="R18" s="68">
        <f>R17+R16</f>
        <v>425468</v>
      </c>
    </row>
    <row r="19" spans="1:19" s="114" customFormat="1" ht="23.9" customHeight="1">
      <c r="A19" s="48"/>
      <c r="B19" s="69"/>
      <c r="D19" s="67"/>
      <c r="E19" s="108"/>
      <c r="F19" s="67"/>
      <c r="G19" s="108"/>
      <c r="H19" s="164"/>
      <c r="I19" s="108"/>
      <c r="J19" s="164"/>
      <c r="K19" s="108"/>
      <c r="L19" s="67"/>
      <c r="M19" s="108"/>
      <c r="N19" s="67"/>
      <c r="O19" s="108"/>
      <c r="P19" s="67"/>
      <c r="Q19" s="67"/>
      <c r="R19" s="164"/>
    </row>
    <row r="20" spans="1:19" s="114" customFormat="1" ht="23.9" customHeight="1" thickBot="1">
      <c r="A20" s="48" t="s">
        <v>85</v>
      </c>
      <c r="B20" s="69"/>
      <c r="D20" s="71">
        <f>SUM(D13:D13,D18)</f>
        <v>20000000</v>
      </c>
      <c r="E20" s="108"/>
      <c r="F20" s="71">
        <f>SUM(F13:F13,F18)</f>
        <v>10598915</v>
      </c>
      <c r="G20" s="108"/>
      <c r="H20" s="71">
        <f>SUM(H13:H13,H18)</f>
        <v>-251160</v>
      </c>
      <c r="I20" s="108"/>
      <c r="J20" s="71">
        <f>SUM(J13:J13,J18)</f>
        <v>-2137707</v>
      </c>
      <c r="K20" s="108"/>
      <c r="L20" s="71">
        <f>SUM(L13:L13,L18)</f>
        <v>-2388867</v>
      </c>
      <c r="M20" s="108"/>
      <c r="N20" s="71">
        <f>SUM(N13:N13,N18)</f>
        <v>979000</v>
      </c>
      <c r="O20" s="108"/>
      <c r="P20" s="71">
        <f>SUM(P13:P13,P18)</f>
        <v>6566173</v>
      </c>
      <c r="Q20" s="108"/>
      <c r="R20" s="71">
        <f>SUM(R13:R13,R18)</f>
        <v>35755221</v>
      </c>
    </row>
    <row r="21" spans="1:19" s="11" customFormat="1" ht="23.9" customHeight="1" thickTop="1">
      <c r="A21" s="48"/>
      <c r="B21" s="17"/>
      <c r="D21" s="24"/>
      <c r="E21" s="23"/>
      <c r="F21" s="24"/>
      <c r="G21" s="23"/>
      <c r="H21" s="24"/>
      <c r="I21" s="23"/>
      <c r="J21" s="24"/>
      <c r="K21" s="23"/>
      <c r="L21" s="24"/>
      <c r="M21" s="23"/>
      <c r="N21" s="24"/>
      <c r="O21" s="23"/>
      <c r="P21" s="24"/>
      <c r="Q21" s="24"/>
      <c r="R21" s="24"/>
    </row>
    <row r="22" spans="1:19" s="11" customFormat="1" ht="23.9" customHeight="1">
      <c r="A22" s="163" t="s">
        <v>172</v>
      </c>
      <c r="B22" s="17"/>
      <c r="D22" s="24"/>
      <c r="E22" s="23"/>
      <c r="F22" s="24"/>
      <c r="G22" s="23"/>
      <c r="H22" s="24"/>
      <c r="I22" s="23"/>
      <c r="J22" s="24"/>
      <c r="K22" s="23"/>
      <c r="L22" s="24"/>
      <c r="M22" s="23"/>
      <c r="N22" s="24"/>
      <c r="O22" s="23"/>
      <c r="P22" s="24"/>
      <c r="Q22" s="24"/>
      <c r="R22" s="24"/>
    </row>
    <row r="23" spans="1:19" s="114" customFormat="1" ht="23.9" customHeight="1">
      <c r="A23" s="48" t="s">
        <v>90</v>
      </c>
      <c r="B23" s="69"/>
      <c r="D23" s="67">
        <v>20000000</v>
      </c>
      <c r="E23" s="108"/>
      <c r="F23" s="67">
        <v>10598915</v>
      </c>
      <c r="G23" s="108"/>
      <c r="H23" s="67">
        <v>-167768</v>
      </c>
      <c r="I23" s="108"/>
      <c r="J23" s="67">
        <v>-2611691</v>
      </c>
      <c r="K23" s="108"/>
      <c r="L23" s="67">
        <f>H23+J23</f>
        <v>-2779459</v>
      </c>
      <c r="M23" s="108"/>
      <c r="N23" s="67">
        <v>1064000</v>
      </c>
      <c r="O23" s="108"/>
      <c r="P23" s="67">
        <v>6733786</v>
      </c>
      <c r="Q23" s="67"/>
      <c r="R23" s="67">
        <f>SUM(D23:F23,L23:P23)</f>
        <v>35617242</v>
      </c>
    </row>
    <row r="24" spans="1:19" s="114" customFormat="1" ht="23.9" customHeight="1">
      <c r="A24" s="48"/>
      <c r="B24" s="69"/>
      <c r="D24" s="67"/>
      <c r="E24" s="108"/>
      <c r="F24" s="67"/>
      <c r="G24" s="108"/>
      <c r="H24" s="67"/>
      <c r="I24" s="108"/>
      <c r="J24" s="67"/>
      <c r="K24" s="108"/>
      <c r="L24" s="67"/>
      <c r="M24" s="108"/>
      <c r="N24" s="67"/>
      <c r="O24" s="108"/>
      <c r="P24" s="67"/>
      <c r="Q24" s="67"/>
      <c r="R24" s="67"/>
    </row>
    <row r="25" spans="1:19" s="114" customFormat="1" ht="23.9" customHeight="1">
      <c r="A25" s="48" t="s">
        <v>156</v>
      </c>
      <c r="B25" s="69"/>
      <c r="D25" s="67"/>
      <c r="E25" s="108"/>
      <c r="F25" s="67"/>
      <c r="G25" s="108"/>
      <c r="H25" s="67"/>
      <c r="I25" s="108"/>
      <c r="J25" s="67"/>
      <c r="K25" s="108"/>
      <c r="L25" s="67"/>
      <c r="M25" s="108"/>
      <c r="N25" s="67"/>
      <c r="O25" s="108"/>
      <c r="P25" s="67"/>
      <c r="Q25" s="67"/>
      <c r="R25" s="67"/>
    </row>
    <row r="26" spans="1:19" s="11" customFormat="1" ht="23.9" customHeight="1">
      <c r="A26" s="10" t="s">
        <v>131</v>
      </c>
      <c r="B26" s="17"/>
      <c r="D26" s="24">
        <v>0</v>
      </c>
      <c r="E26" s="37"/>
      <c r="F26" s="24">
        <v>0</v>
      </c>
      <c r="G26" s="123"/>
      <c r="H26" s="24">
        <v>0</v>
      </c>
      <c r="I26" s="123"/>
      <c r="J26" s="24">
        <v>0</v>
      </c>
      <c r="K26" s="123"/>
      <c r="L26" s="24">
        <f>H26+J26</f>
        <v>0</v>
      </c>
      <c r="M26" s="24"/>
      <c r="N26" s="24">
        <v>0</v>
      </c>
      <c r="O26" s="24"/>
      <c r="P26" s="24">
        <v>370343</v>
      </c>
      <c r="Q26" s="24"/>
      <c r="R26" s="24">
        <f>SUM(D26:F26,L26:P26)</f>
        <v>370343</v>
      </c>
    </row>
    <row r="27" spans="1:19" s="11" customFormat="1" ht="23.9" customHeight="1">
      <c r="A27" s="10" t="s">
        <v>132</v>
      </c>
      <c r="B27" s="17"/>
      <c r="D27" s="53">
        <v>0</v>
      </c>
      <c r="E27" s="37"/>
      <c r="F27" s="53">
        <v>0</v>
      </c>
      <c r="G27" s="123"/>
      <c r="H27" s="24">
        <v>215415</v>
      </c>
      <c r="I27" s="123"/>
      <c r="J27" s="24">
        <v>99270</v>
      </c>
      <c r="K27" s="123"/>
      <c r="L27" s="24">
        <f>H27+J27</f>
        <v>314685</v>
      </c>
      <c r="M27" s="24"/>
      <c r="N27" s="53">
        <v>0</v>
      </c>
      <c r="O27" s="24"/>
      <c r="P27" s="53">
        <v>0</v>
      </c>
      <c r="Q27" s="24"/>
      <c r="R27" s="53">
        <f>SUM(D27:F27,L27:P27)</f>
        <v>314685</v>
      </c>
      <c r="S27" s="162"/>
    </row>
    <row r="28" spans="1:19" s="114" customFormat="1" ht="23.9" customHeight="1">
      <c r="A28" s="48" t="s">
        <v>133</v>
      </c>
      <c r="B28" s="69"/>
      <c r="D28" s="68">
        <f>SUM(D26:D27)</f>
        <v>0</v>
      </c>
      <c r="E28" s="108"/>
      <c r="F28" s="68">
        <f>SUM(F26:F27)</f>
        <v>0</v>
      </c>
      <c r="G28" s="108"/>
      <c r="H28" s="68">
        <f>SUM(H26:H27)</f>
        <v>215415</v>
      </c>
      <c r="I28" s="108"/>
      <c r="J28" s="68">
        <f>SUM(J26:J27)</f>
        <v>99270</v>
      </c>
      <c r="K28" s="108"/>
      <c r="L28" s="68">
        <f>SUM(L26:L27)</f>
        <v>314685</v>
      </c>
      <c r="M28" s="108"/>
      <c r="N28" s="68">
        <f>SUM(N26:N27)</f>
        <v>0</v>
      </c>
      <c r="O28" s="108"/>
      <c r="P28" s="68">
        <f>SUM(P26:P27)</f>
        <v>370343</v>
      </c>
      <c r="Q28" s="67"/>
      <c r="R28" s="68">
        <f>SUM(R26:R27)</f>
        <v>685028</v>
      </c>
    </row>
    <row r="29" spans="1:19" s="114" customFormat="1" ht="23.9" customHeight="1">
      <c r="A29" s="48"/>
      <c r="B29" s="17"/>
      <c r="C29" s="11"/>
      <c r="D29" s="67"/>
      <c r="E29" s="108"/>
      <c r="F29" s="67"/>
      <c r="G29" s="108"/>
      <c r="H29" s="67"/>
      <c r="I29" s="108"/>
      <c r="J29" s="67"/>
      <c r="K29" s="108"/>
      <c r="L29" s="67"/>
      <c r="M29" s="108"/>
      <c r="N29" s="67"/>
      <c r="O29" s="108"/>
      <c r="P29" s="67"/>
      <c r="Q29" s="67"/>
      <c r="R29" s="67"/>
    </row>
    <row r="30" spans="1:19" s="114" customFormat="1" ht="23.9" customHeight="1">
      <c r="A30" s="48" t="s">
        <v>158</v>
      </c>
      <c r="B30" s="17">
        <v>5.0999999999999996</v>
      </c>
      <c r="D30" s="70">
        <v>0</v>
      </c>
      <c r="E30" s="125"/>
      <c r="F30" s="70">
        <v>0</v>
      </c>
      <c r="G30" s="125"/>
      <c r="H30" s="70">
        <v>0</v>
      </c>
      <c r="I30" s="125"/>
      <c r="J30" s="70">
        <v>325709</v>
      </c>
      <c r="K30" s="125"/>
      <c r="L30" s="70">
        <f>H30+J30</f>
        <v>325709</v>
      </c>
      <c r="M30" s="108">
        <v>0</v>
      </c>
      <c r="N30" s="70">
        <v>0</v>
      </c>
      <c r="O30" s="108">
        <v>0</v>
      </c>
      <c r="P30" s="70">
        <f>-J30</f>
        <v>-325709</v>
      </c>
      <c r="Q30" s="67">
        <v>0</v>
      </c>
      <c r="R30" s="70">
        <f>SUM(D30:F30,L30:P30)</f>
        <v>0</v>
      </c>
    </row>
    <row r="31" spans="1:19" s="114" customFormat="1" ht="23.9" customHeight="1">
      <c r="A31" s="48"/>
      <c r="B31" s="17"/>
      <c r="C31" s="11"/>
      <c r="D31" s="67"/>
      <c r="E31" s="108"/>
      <c r="F31" s="67"/>
      <c r="G31" s="108"/>
      <c r="H31" s="67"/>
      <c r="I31" s="108"/>
      <c r="J31" s="67"/>
      <c r="K31" s="108"/>
      <c r="L31" s="67"/>
      <c r="M31" s="108"/>
      <c r="N31" s="67"/>
      <c r="O31" s="108"/>
      <c r="P31" s="67"/>
      <c r="Q31" s="67"/>
      <c r="R31" s="67"/>
    </row>
    <row r="32" spans="1:19" s="114" customFormat="1" ht="23.9" customHeight="1" thickBot="1">
      <c r="A32" s="48" t="s">
        <v>91</v>
      </c>
      <c r="B32" s="17"/>
      <c r="C32" s="11"/>
      <c r="D32" s="71">
        <f>SUM(D23:D23,D28,D30)</f>
        <v>20000000</v>
      </c>
      <c r="E32" s="126"/>
      <c r="F32" s="71">
        <f>SUM(F23:F23,F28,F30)</f>
        <v>10598915</v>
      </c>
      <c r="G32" s="126"/>
      <c r="H32" s="71">
        <f>SUM(H23:H23,H28,H30)</f>
        <v>47647</v>
      </c>
      <c r="I32" s="126"/>
      <c r="J32" s="71">
        <f>SUM(J23:J23,J28,J30)</f>
        <v>-2186712</v>
      </c>
      <c r="K32" s="126"/>
      <c r="L32" s="71">
        <f>SUM(L23:L23,L28,L30)</f>
        <v>-2139065</v>
      </c>
      <c r="M32" s="126"/>
      <c r="N32" s="71">
        <f>SUM(N23:N23,N28,N30)</f>
        <v>1064000</v>
      </c>
      <c r="P32" s="71">
        <f>SUM(P23:P23,P28,P30)</f>
        <v>6778420</v>
      </c>
      <c r="R32" s="71">
        <f>SUM(R23:R23,R28,R30)</f>
        <v>36302270</v>
      </c>
    </row>
    <row r="33" spans="1:19" s="11" customFormat="1" ht="22.5" thickTop="1">
      <c r="A33" s="48"/>
      <c r="B33" s="17"/>
      <c r="D33" s="159"/>
      <c r="E33" s="127"/>
      <c r="F33" s="159"/>
      <c r="G33" s="127"/>
      <c r="H33" s="159"/>
      <c r="I33" s="127"/>
      <c r="J33" s="159"/>
      <c r="K33" s="127"/>
      <c r="L33" s="159"/>
      <c r="M33" s="127"/>
      <c r="N33" s="159"/>
      <c r="O33" s="127"/>
      <c r="P33" s="159"/>
      <c r="Q33" s="78"/>
      <c r="R33" s="78"/>
    </row>
    <row r="34" spans="1:19" ht="23.9" customHeight="1">
      <c r="A34" s="16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</row>
  </sheetData>
  <mergeCells count="3">
    <mergeCell ref="D11:R11"/>
    <mergeCell ref="H4:L4"/>
    <mergeCell ref="N4:P4"/>
  </mergeCells>
  <phoneticPr fontId="7" type="noConversion"/>
  <pageMargins left="0.8" right="0.8" top="0.48" bottom="0.5" header="0.5" footer="0.5"/>
  <pageSetup paperSize="9" scale="64" firstPageNumber="7" orientation="landscape" useFirstPageNumber="1" r:id="rId1"/>
  <headerFooter alignWithMargins="0">
    <oddFooter>&amp;L&amp;"Angsana New,Regular"&amp;15  หมายเหตุประกอบงบการเงินเป็นส่วนหนึ่งของงบการเงินระหว่างกาลนี้
&amp;C&amp;"Angsana New,Regular"&amp;15&amp;P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81"/>
  <sheetViews>
    <sheetView showGridLines="0" view="pageBreakPreview" zoomScale="85" zoomScaleNormal="80" zoomScaleSheetLayoutView="85" workbookViewId="0"/>
  </sheetViews>
  <sheetFormatPr defaultColWidth="10.81640625" defaultRowHeight="23.15" customHeight="1"/>
  <cols>
    <col min="1" max="1" width="50.81640625" style="10" customWidth="1"/>
    <col min="2" max="2" width="20.81640625" style="10" customWidth="1"/>
    <col min="3" max="3" width="9" style="25" bestFit="1" customWidth="1"/>
    <col min="4" max="4" width="1.1796875" style="25" customWidth="1"/>
    <col min="5" max="5" width="16.1796875" style="39" customWidth="1"/>
    <col min="6" max="6" width="1" style="39" customWidth="1"/>
    <col min="7" max="7" width="16.1796875" style="6" customWidth="1"/>
    <col min="8" max="8" width="1.453125" style="10" customWidth="1"/>
    <col min="9" max="16384" width="10.81640625" style="10"/>
  </cols>
  <sheetData>
    <row r="1" spans="1:10" s="7" customFormat="1" ht="23.15" customHeight="1">
      <c r="A1" s="1" t="s">
        <v>55</v>
      </c>
      <c r="B1" s="3"/>
      <c r="C1" s="3"/>
      <c r="D1" s="82"/>
      <c r="E1" s="39"/>
      <c r="F1" s="39"/>
      <c r="G1" s="83"/>
    </row>
    <row r="2" spans="1:10" ht="23.15" customHeight="1">
      <c r="A2" s="2" t="s">
        <v>147</v>
      </c>
      <c r="B2" s="3"/>
      <c r="C2" s="3"/>
      <c r="D2" s="82"/>
      <c r="E2" s="84"/>
      <c r="F2" s="85"/>
      <c r="G2" s="86"/>
    </row>
    <row r="3" spans="1:10" ht="23.15" customHeight="1">
      <c r="A3" s="8"/>
      <c r="B3" s="48"/>
      <c r="C3" s="48"/>
      <c r="D3" s="48"/>
      <c r="E3" s="48"/>
      <c r="F3" s="48"/>
      <c r="G3" s="48"/>
      <c r="H3" s="48"/>
    </row>
    <row r="4" spans="1:10" ht="23.15" customHeight="1">
      <c r="C4" s="10"/>
      <c r="D4" s="87"/>
      <c r="E4" s="171" t="s">
        <v>93</v>
      </c>
      <c r="F4" s="171"/>
      <c r="G4" s="171"/>
    </row>
    <row r="5" spans="1:10" ht="23.15" customHeight="1">
      <c r="C5" s="10"/>
      <c r="D5" s="87"/>
      <c r="E5" s="171" t="s">
        <v>94</v>
      </c>
      <c r="F5" s="171"/>
      <c r="G5" s="171"/>
    </row>
    <row r="6" spans="1:10" ht="23.15" customHeight="1">
      <c r="C6" s="10"/>
      <c r="D6" s="88"/>
      <c r="E6" s="52">
        <v>2567</v>
      </c>
      <c r="F6" s="52"/>
      <c r="G6" s="52">
        <v>2566</v>
      </c>
    </row>
    <row r="7" spans="1:10" ht="23.15" customHeight="1">
      <c r="C7" s="10"/>
      <c r="D7" s="88"/>
      <c r="E7" s="170" t="s">
        <v>92</v>
      </c>
      <c r="F7" s="170"/>
      <c r="G7" s="170"/>
    </row>
    <row r="8" spans="1:10" ht="23.15" customHeight="1">
      <c r="A8" s="79" t="s">
        <v>4</v>
      </c>
      <c r="C8" s="10"/>
      <c r="D8" s="10"/>
      <c r="E8" s="89"/>
      <c r="F8" s="10"/>
      <c r="G8" s="89"/>
    </row>
    <row r="9" spans="1:10" ht="23.15" customHeight="1">
      <c r="A9" s="10" t="s">
        <v>69</v>
      </c>
      <c r="D9" s="90"/>
      <c r="E9" s="91">
        <v>456619</v>
      </c>
      <c r="F9" s="91"/>
      <c r="G9" s="91">
        <v>645676</v>
      </c>
      <c r="H9" s="89"/>
      <c r="J9" s="20"/>
    </row>
    <row r="10" spans="1:10" ht="23.15" customHeight="1">
      <c r="A10" s="56" t="s">
        <v>148</v>
      </c>
      <c r="C10" s="10"/>
      <c r="D10" s="90"/>
      <c r="E10" s="91"/>
      <c r="F10" s="91"/>
      <c r="G10" s="91"/>
      <c r="J10" s="20"/>
    </row>
    <row r="11" spans="1:10" ht="23.15" customHeight="1">
      <c r="A11" s="56" t="s">
        <v>149</v>
      </c>
      <c r="C11" s="10"/>
      <c r="D11" s="90"/>
      <c r="E11" s="91"/>
      <c r="F11" s="91"/>
      <c r="G11" s="91"/>
      <c r="J11" s="20"/>
    </row>
    <row r="12" spans="1:10" ht="23.15" customHeight="1">
      <c r="A12" s="31" t="s">
        <v>24</v>
      </c>
      <c r="C12" s="10"/>
      <c r="D12" s="90"/>
      <c r="E12" s="91">
        <v>108370</v>
      </c>
      <c r="F12" s="91"/>
      <c r="G12" s="91">
        <v>108728</v>
      </c>
      <c r="H12" s="89"/>
      <c r="J12" s="20"/>
    </row>
    <row r="13" spans="1:10" ht="23.15" customHeight="1">
      <c r="A13" s="31" t="s">
        <v>79</v>
      </c>
      <c r="C13" s="10"/>
      <c r="D13" s="90"/>
      <c r="E13" s="91">
        <v>526603</v>
      </c>
      <c r="F13" s="91"/>
      <c r="G13" s="91">
        <v>472790</v>
      </c>
      <c r="H13" s="89"/>
      <c r="J13" s="20"/>
    </row>
    <row r="14" spans="1:10" ht="23.15" customHeight="1">
      <c r="A14" s="31" t="s">
        <v>150</v>
      </c>
      <c r="C14" s="10"/>
      <c r="D14" s="90"/>
      <c r="E14" s="91">
        <v>11652</v>
      </c>
      <c r="F14" s="91"/>
      <c r="G14" s="91">
        <v>10745</v>
      </c>
      <c r="H14" s="89"/>
      <c r="J14" s="20"/>
    </row>
    <row r="15" spans="1:10" ht="23.15" customHeight="1">
      <c r="A15" s="31" t="s">
        <v>84</v>
      </c>
      <c r="C15" s="10"/>
      <c r="D15" s="90"/>
      <c r="E15" s="91">
        <v>61839</v>
      </c>
      <c r="F15" s="91"/>
      <c r="G15" s="91">
        <v>211</v>
      </c>
      <c r="H15" s="89"/>
      <c r="J15" s="20"/>
    </row>
    <row r="16" spans="1:10" ht="23.15" customHeight="1">
      <c r="A16" s="31" t="s">
        <v>87</v>
      </c>
      <c r="C16" s="10"/>
      <c r="D16" s="90"/>
      <c r="E16" s="91">
        <v>-393883</v>
      </c>
      <c r="F16" s="91"/>
      <c r="G16" s="91">
        <v>156610</v>
      </c>
      <c r="H16" s="89"/>
      <c r="J16" s="20"/>
    </row>
    <row r="17" spans="1:10" ht="23.15" customHeight="1">
      <c r="A17" s="31" t="s">
        <v>173</v>
      </c>
      <c r="C17" s="10"/>
      <c r="D17" s="90"/>
      <c r="E17" s="91">
        <v>-4</v>
      </c>
      <c r="F17" s="91"/>
      <c r="G17" s="91">
        <v>-43</v>
      </c>
      <c r="H17" s="89"/>
      <c r="J17" s="20"/>
    </row>
    <row r="18" spans="1:10" ht="23.15" customHeight="1">
      <c r="A18" s="31" t="s">
        <v>161</v>
      </c>
      <c r="C18" s="10"/>
      <c r="D18" s="90"/>
      <c r="E18" s="91">
        <v>304</v>
      </c>
      <c r="F18" s="91"/>
      <c r="G18" s="91">
        <v>39</v>
      </c>
      <c r="H18" s="89"/>
      <c r="J18" s="20"/>
    </row>
    <row r="19" spans="1:10" ht="23.15" customHeight="1">
      <c r="A19" s="31" t="s">
        <v>77</v>
      </c>
      <c r="C19" s="10"/>
      <c r="D19" s="90"/>
      <c r="E19" s="91">
        <v>-7350</v>
      </c>
      <c r="F19" s="91"/>
      <c r="G19" s="91">
        <v>-10856</v>
      </c>
      <c r="H19" s="89"/>
      <c r="J19" s="20"/>
    </row>
    <row r="20" spans="1:10" ht="23.15" customHeight="1">
      <c r="A20" s="16" t="s">
        <v>33</v>
      </c>
      <c r="C20" s="10"/>
      <c r="D20" s="72"/>
      <c r="E20" s="91">
        <v>-1736353</v>
      </c>
      <c r="F20" s="20"/>
      <c r="G20" s="91">
        <v>-1730588</v>
      </c>
      <c r="H20" s="89"/>
      <c r="J20" s="20"/>
    </row>
    <row r="21" spans="1:10" ht="23.15" customHeight="1">
      <c r="A21" s="16" t="s">
        <v>38</v>
      </c>
      <c r="C21" s="10"/>
      <c r="D21" s="90"/>
      <c r="E21" s="92">
        <v>-56139</v>
      </c>
      <c r="F21" s="91"/>
      <c r="G21" s="92">
        <v>-115676</v>
      </c>
      <c r="H21" s="89"/>
      <c r="J21" s="20"/>
    </row>
    <row r="22" spans="1:10" ht="23.15" customHeight="1">
      <c r="A22" s="16" t="s">
        <v>76</v>
      </c>
      <c r="C22" s="10"/>
      <c r="D22" s="72"/>
      <c r="E22" s="39">
        <v>2858511</v>
      </c>
      <c r="F22" s="20"/>
      <c r="G22" s="39">
        <v>2194128</v>
      </c>
      <c r="H22" s="89"/>
      <c r="J22" s="20"/>
    </row>
    <row r="23" spans="1:10" ht="23.15" customHeight="1">
      <c r="A23" s="16" t="s">
        <v>31</v>
      </c>
      <c r="C23" s="10"/>
      <c r="D23" s="72"/>
      <c r="E23" s="92">
        <v>-1408151</v>
      </c>
      <c r="F23" s="20"/>
      <c r="G23" s="92">
        <v>-786931</v>
      </c>
      <c r="H23" s="89"/>
      <c r="J23" s="20"/>
    </row>
    <row r="24" spans="1:10" ht="23.15" customHeight="1">
      <c r="A24" s="16" t="s">
        <v>32</v>
      </c>
      <c r="C24" s="10"/>
      <c r="D24" s="72"/>
      <c r="E24" s="93">
        <v>-13359</v>
      </c>
      <c r="F24" s="20"/>
      <c r="G24" s="93">
        <v>-18522</v>
      </c>
      <c r="H24" s="89"/>
      <c r="J24" s="20"/>
    </row>
    <row r="25" spans="1:10" ht="23.15" customHeight="1">
      <c r="A25" s="16" t="s">
        <v>80</v>
      </c>
      <c r="C25" s="10"/>
      <c r="D25" s="90"/>
      <c r="E25" s="91">
        <f>SUM(E9:E24)</f>
        <v>408659</v>
      </c>
      <c r="F25" s="91"/>
      <c r="G25" s="91">
        <f>SUM(G9:G24)</f>
        <v>926311</v>
      </c>
      <c r="H25" s="89"/>
      <c r="J25" s="20"/>
    </row>
    <row r="26" spans="1:10" ht="23.15" customHeight="1">
      <c r="A26" s="15"/>
      <c r="C26" s="10"/>
      <c r="D26" s="90"/>
      <c r="E26" s="91"/>
      <c r="F26" s="91"/>
      <c r="G26" s="91"/>
      <c r="H26" s="89"/>
      <c r="J26" s="20"/>
    </row>
    <row r="27" spans="1:10" ht="23.15" customHeight="1">
      <c r="A27" s="56" t="s">
        <v>174</v>
      </c>
      <c r="C27" s="10"/>
      <c r="D27" s="90"/>
      <c r="E27" s="91"/>
      <c r="F27" s="91"/>
      <c r="G27" s="91"/>
      <c r="J27" s="20"/>
    </row>
    <row r="28" spans="1:10" ht="23.15" customHeight="1">
      <c r="A28" s="31" t="s">
        <v>6</v>
      </c>
      <c r="C28" s="10"/>
      <c r="D28" s="90"/>
      <c r="E28" s="91">
        <v>11155819</v>
      </c>
      <c r="F28" s="91"/>
      <c r="G28" s="91">
        <v>21868100</v>
      </c>
      <c r="H28" s="89"/>
      <c r="J28" s="20"/>
    </row>
    <row r="29" spans="1:10" ht="23.15" customHeight="1">
      <c r="A29" s="31" t="s">
        <v>34</v>
      </c>
      <c r="C29" s="10"/>
      <c r="D29" s="90"/>
      <c r="E29" s="91">
        <v>-2115364</v>
      </c>
      <c r="F29" s="91"/>
      <c r="G29" s="91">
        <v>-3076192</v>
      </c>
      <c r="H29" s="89"/>
      <c r="J29" s="20"/>
    </row>
    <row r="30" spans="1:10" ht="23.15" customHeight="1">
      <c r="A30" s="31" t="s">
        <v>46</v>
      </c>
      <c r="C30" s="10"/>
      <c r="D30" s="90"/>
      <c r="E30" s="91">
        <v>117196</v>
      </c>
      <c r="F30" s="91"/>
      <c r="G30" s="91">
        <v>3556</v>
      </c>
      <c r="H30" s="89"/>
      <c r="J30" s="20"/>
    </row>
    <row r="31" spans="1:10" ht="23.15" customHeight="1">
      <c r="A31" s="31" t="s">
        <v>7</v>
      </c>
      <c r="C31" s="10"/>
      <c r="D31" s="90"/>
      <c r="E31" s="91">
        <v>-135404</v>
      </c>
      <c r="F31" s="91"/>
      <c r="G31" s="91">
        <v>130987</v>
      </c>
      <c r="H31" s="89"/>
      <c r="J31" s="20"/>
    </row>
    <row r="32" spans="1:10" ht="23.15" customHeight="1">
      <c r="A32" s="31"/>
      <c r="C32" s="10"/>
      <c r="D32" s="90"/>
      <c r="E32" s="91"/>
      <c r="F32" s="91"/>
      <c r="G32" s="91"/>
      <c r="H32" s="89"/>
      <c r="J32" s="20"/>
    </row>
    <row r="33" spans="1:10" ht="23.15" customHeight="1">
      <c r="A33" s="94" t="s">
        <v>175</v>
      </c>
      <c r="C33" s="10"/>
      <c r="D33" s="72"/>
      <c r="E33" s="92"/>
      <c r="F33" s="20"/>
      <c r="G33" s="92"/>
      <c r="J33" s="20"/>
    </row>
    <row r="34" spans="1:10" ht="23.15" customHeight="1">
      <c r="A34" s="31" t="s">
        <v>11</v>
      </c>
      <c r="C34" s="10"/>
      <c r="D34" s="72"/>
      <c r="E34" s="92">
        <v>-6144018</v>
      </c>
      <c r="F34" s="20"/>
      <c r="G34" s="92">
        <v>-14254647</v>
      </c>
      <c r="H34" s="89"/>
      <c r="J34" s="20"/>
    </row>
    <row r="35" spans="1:10" ht="23.15" customHeight="1">
      <c r="A35" s="31" t="s">
        <v>6</v>
      </c>
      <c r="C35" s="10"/>
      <c r="D35" s="72"/>
      <c r="E35" s="92">
        <v>-4729871</v>
      </c>
      <c r="F35" s="92"/>
      <c r="G35" s="20">
        <v>-4096343</v>
      </c>
      <c r="H35" s="89"/>
      <c r="J35" s="20"/>
    </row>
    <row r="36" spans="1:10" ht="23.15" customHeight="1">
      <c r="A36" s="31" t="s">
        <v>8</v>
      </c>
      <c r="C36" s="10"/>
      <c r="D36" s="10"/>
      <c r="E36" s="20">
        <v>288929</v>
      </c>
      <c r="F36" s="91"/>
      <c r="G36" s="92">
        <v>677454</v>
      </c>
      <c r="H36" s="89"/>
      <c r="J36" s="20"/>
    </row>
    <row r="37" spans="1:10" ht="23.15" customHeight="1">
      <c r="A37" s="31" t="s">
        <v>49</v>
      </c>
      <c r="C37" s="10"/>
      <c r="D37" s="72"/>
      <c r="E37" s="92">
        <v>-662000</v>
      </c>
      <c r="F37" s="20"/>
      <c r="G37" s="91">
        <v>107</v>
      </c>
      <c r="H37" s="89"/>
      <c r="J37" s="20"/>
    </row>
    <row r="38" spans="1:10" ht="23.15" customHeight="1">
      <c r="A38" s="31" t="s">
        <v>50</v>
      </c>
      <c r="C38" s="10"/>
      <c r="D38" s="72"/>
      <c r="E38" s="91">
        <v>-202586</v>
      </c>
      <c r="F38" s="91"/>
      <c r="G38" s="20">
        <v>-187678</v>
      </c>
      <c r="H38" s="89"/>
      <c r="J38" s="20"/>
    </row>
    <row r="39" spans="1:10" ht="23.15" customHeight="1">
      <c r="A39" s="31" t="s">
        <v>51</v>
      </c>
      <c r="C39" s="10"/>
      <c r="D39" s="72"/>
      <c r="E39" s="20">
        <v>-8830</v>
      </c>
      <c r="F39" s="91"/>
      <c r="G39" s="91">
        <v>3529</v>
      </c>
      <c r="H39" s="89"/>
      <c r="J39" s="20"/>
    </row>
    <row r="40" spans="1:10" ht="23.15" customHeight="1">
      <c r="A40" s="31" t="s">
        <v>81</v>
      </c>
      <c r="C40" s="10"/>
      <c r="D40" s="72"/>
      <c r="E40" s="91">
        <v>17944</v>
      </c>
      <c r="F40" s="91"/>
      <c r="G40" s="91">
        <v>17256</v>
      </c>
      <c r="H40" s="89"/>
      <c r="J40" s="20"/>
    </row>
    <row r="41" spans="1:10" ht="23.15" customHeight="1">
      <c r="A41" s="16" t="s">
        <v>9</v>
      </c>
      <c r="C41" s="10"/>
      <c r="D41" s="72"/>
      <c r="E41" s="91">
        <v>205554</v>
      </c>
      <c r="F41" s="92"/>
      <c r="G41" s="20">
        <v>-173451</v>
      </c>
      <c r="H41" s="89"/>
      <c r="J41" s="20"/>
    </row>
    <row r="42" spans="1:10" ht="23.15" customHeight="1">
      <c r="A42" s="15" t="s">
        <v>163</v>
      </c>
      <c r="B42" s="48"/>
      <c r="C42" s="48"/>
      <c r="D42" s="115"/>
      <c r="E42" s="116">
        <f>SUM(E25:E41)</f>
        <v>-1803972</v>
      </c>
      <c r="F42" s="117"/>
      <c r="G42" s="116">
        <f>SUM(G25:G41)</f>
        <v>1838989</v>
      </c>
      <c r="J42" s="20"/>
    </row>
    <row r="43" spans="1:10" ht="23.15" customHeight="1">
      <c r="A43" s="16"/>
      <c r="C43" s="10"/>
      <c r="D43" s="95"/>
      <c r="E43" s="25"/>
      <c r="G43" s="91"/>
      <c r="J43" s="20"/>
    </row>
    <row r="44" spans="1:10" s="7" customFormat="1" ht="23.15" customHeight="1">
      <c r="A44" s="1" t="s">
        <v>55</v>
      </c>
      <c r="B44" s="3"/>
      <c r="C44" s="3"/>
      <c r="D44" s="82"/>
      <c r="E44" s="39"/>
      <c r="F44" s="39"/>
      <c r="G44" s="83"/>
      <c r="J44" s="20"/>
    </row>
    <row r="45" spans="1:10" s="7" customFormat="1" ht="23.15" customHeight="1">
      <c r="A45" s="2" t="s">
        <v>147</v>
      </c>
      <c r="B45" s="3"/>
      <c r="C45" s="3"/>
      <c r="D45" s="82"/>
      <c r="E45" s="84"/>
      <c r="F45" s="85"/>
      <c r="G45" s="86"/>
      <c r="J45" s="20"/>
    </row>
    <row r="46" spans="1:10" ht="23.15" customHeight="1">
      <c r="A46" s="8"/>
      <c r="B46" s="48"/>
      <c r="C46" s="48"/>
      <c r="D46" s="48"/>
      <c r="E46" s="48"/>
      <c r="F46" s="48"/>
      <c r="G46" s="48"/>
      <c r="J46" s="20"/>
    </row>
    <row r="47" spans="1:10" ht="23.15" customHeight="1">
      <c r="C47" s="10"/>
      <c r="D47" s="87"/>
      <c r="E47" s="171" t="s">
        <v>93</v>
      </c>
      <c r="F47" s="171"/>
      <c r="G47" s="171"/>
      <c r="H47" s="48"/>
      <c r="J47" s="20"/>
    </row>
    <row r="48" spans="1:10" ht="23.15" customHeight="1">
      <c r="C48" s="10"/>
      <c r="D48" s="87"/>
      <c r="E48" s="171" t="s">
        <v>94</v>
      </c>
      <c r="F48" s="171"/>
      <c r="G48" s="171"/>
      <c r="H48" s="48"/>
      <c r="J48" s="20"/>
    </row>
    <row r="49" spans="1:10" ht="23.15" customHeight="1">
      <c r="C49" s="10"/>
      <c r="D49" s="88"/>
      <c r="E49" s="52">
        <v>2567</v>
      </c>
      <c r="F49" s="52"/>
      <c r="G49" s="52">
        <v>2566</v>
      </c>
      <c r="H49" s="48"/>
      <c r="J49" s="20"/>
    </row>
    <row r="50" spans="1:10" ht="23.15" customHeight="1">
      <c r="C50" s="10"/>
      <c r="D50" s="88"/>
      <c r="E50" s="170" t="s">
        <v>92</v>
      </c>
      <c r="F50" s="170"/>
      <c r="G50" s="170"/>
      <c r="J50" s="20"/>
    </row>
    <row r="51" spans="1:10" ht="23.15" customHeight="1">
      <c r="A51" s="102" t="s">
        <v>5</v>
      </c>
      <c r="C51" s="10"/>
      <c r="D51" s="72"/>
      <c r="E51" s="92"/>
      <c r="F51" s="20"/>
      <c r="G51" s="92"/>
      <c r="J51" s="20"/>
    </row>
    <row r="52" spans="1:10" ht="23.15" customHeight="1">
      <c r="A52" s="16" t="s">
        <v>177</v>
      </c>
      <c r="C52" s="10"/>
      <c r="D52" s="72"/>
      <c r="E52" s="91">
        <v>83820</v>
      </c>
      <c r="F52" s="91"/>
      <c r="G52" s="91">
        <v>101336</v>
      </c>
      <c r="H52" s="97"/>
      <c r="J52" s="20"/>
    </row>
    <row r="53" spans="1:10" ht="23.15" customHeight="1">
      <c r="A53" s="16" t="s">
        <v>178</v>
      </c>
      <c r="C53" s="10"/>
      <c r="D53" s="72"/>
      <c r="E53" s="91">
        <v>56139</v>
      </c>
      <c r="F53" s="91"/>
      <c r="G53" s="91">
        <v>115676</v>
      </c>
      <c r="H53" s="97"/>
      <c r="J53" s="20"/>
    </row>
    <row r="54" spans="1:10" ht="23.15" customHeight="1">
      <c r="A54" s="16" t="s">
        <v>179</v>
      </c>
      <c r="C54" s="10"/>
      <c r="D54" s="72"/>
      <c r="E54" s="91">
        <v>0</v>
      </c>
      <c r="F54" s="91"/>
      <c r="G54" s="91">
        <v>-532900</v>
      </c>
      <c r="H54" s="97"/>
      <c r="J54" s="20"/>
    </row>
    <row r="55" spans="1:10" ht="23.15" customHeight="1">
      <c r="A55" s="16" t="s">
        <v>183</v>
      </c>
      <c r="C55" s="10"/>
      <c r="D55" s="72"/>
      <c r="E55" s="92">
        <v>79176</v>
      </c>
      <c r="F55" s="20"/>
      <c r="G55" s="92">
        <v>4317</v>
      </c>
      <c r="J55" s="20"/>
    </row>
    <row r="56" spans="1:10" ht="23.15" customHeight="1">
      <c r="A56" s="16" t="s">
        <v>180</v>
      </c>
      <c r="C56" s="10"/>
      <c r="D56" s="72"/>
      <c r="E56" s="91"/>
      <c r="F56" s="91"/>
      <c r="G56" s="91"/>
      <c r="H56" s="97"/>
      <c r="J56" s="20"/>
    </row>
    <row r="57" spans="1:10" ht="23.15" customHeight="1">
      <c r="A57" s="16" t="s">
        <v>74</v>
      </c>
      <c r="C57" s="10"/>
      <c r="D57" s="72"/>
      <c r="E57" s="92">
        <v>-45430</v>
      </c>
      <c r="F57" s="92"/>
      <c r="G57" s="92">
        <v>-2818747</v>
      </c>
      <c r="H57" s="97"/>
      <c r="J57" s="20"/>
    </row>
    <row r="58" spans="1:10" ht="23.15" customHeight="1">
      <c r="A58" s="16" t="s">
        <v>164</v>
      </c>
      <c r="C58" s="10"/>
      <c r="D58" s="72"/>
      <c r="E58" s="10"/>
      <c r="F58" s="10"/>
      <c r="G58" s="10"/>
      <c r="H58" s="97"/>
      <c r="J58" s="20"/>
    </row>
    <row r="59" spans="1:10" ht="23.15" customHeight="1">
      <c r="A59" s="16" t="s">
        <v>74</v>
      </c>
      <c r="C59" s="10"/>
      <c r="D59" s="72"/>
      <c r="E59" s="91">
        <v>1227350</v>
      </c>
      <c r="F59" s="91"/>
      <c r="G59" s="91">
        <v>1269867</v>
      </c>
      <c r="H59" s="97"/>
      <c r="J59" s="20"/>
    </row>
    <row r="60" spans="1:10" ht="23.15" customHeight="1">
      <c r="A60" s="16" t="s">
        <v>176</v>
      </c>
      <c r="C60" s="10"/>
      <c r="D60" s="72"/>
      <c r="E60" s="10"/>
      <c r="F60" s="10"/>
      <c r="G60" s="10"/>
      <c r="H60" s="97"/>
      <c r="J60" s="20"/>
    </row>
    <row r="61" spans="1:10" ht="23.15" customHeight="1">
      <c r="A61" s="16" t="s">
        <v>83</v>
      </c>
      <c r="C61" s="10"/>
      <c r="D61" s="72"/>
      <c r="E61" s="160">
        <v>496848</v>
      </c>
      <c r="F61" s="91"/>
      <c r="G61" s="91">
        <v>50579</v>
      </c>
      <c r="H61" s="97"/>
      <c r="J61" s="20"/>
    </row>
    <row r="62" spans="1:10" ht="23.15" customHeight="1">
      <c r="A62" s="16" t="s">
        <v>181</v>
      </c>
      <c r="C62" s="16"/>
      <c r="D62" s="72"/>
      <c r="E62" s="91">
        <v>-64207</v>
      </c>
      <c r="F62" s="91"/>
      <c r="G62" s="91">
        <v>-35845</v>
      </c>
      <c r="H62" s="89"/>
      <c r="J62" s="20"/>
    </row>
    <row r="63" spans="1:10" ht="23.15" customHeight="1">
      <c r="A63" s="10" t="s">
        <v>52</v>
      </c>
      <c r="C63" s="10"/>
      <c r="D63" s="72"/>
      <c r="E63" s="92">
        <v>16</v>
      </c>
      <c r="F63" s="92"/>
      <c r="G63" s="92">
        <v>160</v>
      </c>
      <c r="H63" s="97"/>
      <c r="J63" s="20"/>
    </row>
    <row r="64" spans="1:10" ht="23.15" customHeight="1">
      <c r="A64" s="16" t="s">
        <v>182</v>
      </c>
      <c r="B64" s="16"/>
      <c r="C64" s="16"/>
      <c r="D64" s="72"/>
      <c r="E64" s="91">
        <v>-54401</v>
      </c>
      <c r="F64" s="91"/>
      <c r="G64" s="91">
        <v>-10508</v>
      </c>
      <c r="H64" s="89"/>
      <c r="J64" s="20"/>
    </row>
    <row r="65" spans="1:10" ht="23.15" customHeight="1">
      <c r="A65" s="15" t="s">
        <v>165</v>
      </c>
      <c r="B65" s="16"/>
      <c r="C65" s="16"/>
      <c r="D65" s="72"/>
      <c r="E65" s="118">
        <f>SUM(E52:E64)</f>
        <v>1779311</v>
      </c>
      <c r="F65" s="117"/>
      <c r="G65" s="118">
        <f>SUM(G52:G64)</f>
        <v>-1856065</v>
      </c>
      <c r="J65" s="20"/>
    </row>
    <row r="66" spans="1:10" ht="23.15" customHeight="1">
      <c r="A66" s="15"/>
      <c r="B66" s="16"/>
      <c r="C66" s="16"/>
      <c r="D66" s="72"/>
      <c r="E66" s="91"/>
      <c r="F66" s="20"/>
      <c r="G66" s="91"/>
      <c r="J66" s="20"/>
    </row>
    <row r="67" spans="1:10" ht="23.15" customHeight="1">
      <c r="A67" s="102" t="s">
        <v>53</v>
      </c>
      <c r="B67" s="16"/>
      <c r="C67" s="16"/>
      <c r="D67" s="72"/>
      <c r="E67" s="91"/>
      <c r="F67" s="20"/>
      <c r="G67" s="91"/>
      <c r="J67" s="20"/>
    </row>
    <row r="68" spans="1:10" ht="23.15" customHeight="1">
      <c r="A68" s="31" t="s">
        <v>82</v>
      </c>
      <c r="B68" s="16"/>
      <c r="C68" s="16"/>
      <c r="D68" s="72"/>
      <c r="E68" s="91">
        <v>-57290</v>
      </c>
      <c r="F68" s="20"/>
      <c r="G68" s="91">
        <v>-58405</v>
      </c>
      <c r="J68" s="20"/>
    </row>
    <row r="69" spans="1:10" ht="23.15" customHeight="1">
      <c r="A69" s="15" t="s">
        <v>88</v>
      </c>
      <c r="B69" s="16"/>
      <c r="C69" s="16"/>
      <c r="D69" s="72"/>
      <c r="E69" s="118">
        <f>SUM(E68:E68)</f>
        <v>-57290</v>
      </c>
      <c r="F69" s="117"/>
      <c r="G69" s="118">
        <f>SUM(G68:G68)</f>
        <v>-58405</v>
      </c>
      <c r="J69" s="20"/>
    </row>
    <row r="70" spans="1:10" ht="23.15" customHeight="1">
      <c r="A70" s="15"/>
      <c r="B70" s="16"/>
      <c r="C70" s="16"/>
      <c r="D70" s="72"/>
      <c r="E70" s="119"/>
      <c r="F70" s="117"/>
      <c r="G70" s="119"/>
      <c r="J70" s="20"/>
    </row>
    <row r="71" spans="1:10" ht="23.15" customHeight="1">
      <c r="A71" s="98" t="s">
        <v>162</v>
      </c>
      <c r="C71" s="10"/>
      <c r="D71" s="72"/>
      <c r="E71" s="121">
        <f>SUM(E42,E65,E69)</f>
        <v>-81951</v>
      </c>
      <c r="F71" s="117"/>
      <c r="G71" s="121">
        <f>SUM(G42,G65,G69)</f>
        <v>-75481</v>
      </c>
      <c r="J71" s="20"/>
    </row>
    <row r="72" spans="1:10" ht="23.15" customHeight="1">
      <c r="A72" s="16" t="s">
        <v>151</v>
      </c>
      <c r="C72" s="10"/>
      <c r="D72" s="72"/>
      <c r="E72" s="93">
        <v>691375</v>
      </c>
      <c r="F72" s="20"/>
      <c r="G72" s="93">
        <v>704935</v>
      </c>
      <c r="J72" s="20"/>
    </row>
    <row r="73" spans="1:10" ht="23.15" customHeight="1" thickBot="1">
      <c r="A73" s="15" t="s">
        <v>154</v>
      </c>
      <c r="C73" s="10"/>
      <c r="D73" s="72"/>
      <c r="E73" s="120">
        <f>SUM(E71:E72)</f>
        <v>609424</v>
      </c>
      <c r="F73" s="117"/>
      <c r="G73" s="120">
        <f>SUM(G71:G72)</f>
        <v>629454</v>
      </c>
      <c r="J73" s="20"/>
    </row>
    <row r="74" spans="1:10" ht="23.15" customHeight="1" thickTop="1">
      <c r="A74" s="16"/>
      <c r="C74" s="10"/>
      <c r="D74" s="72"/>
      <c r="E74" s="159"/>
      <c r="F74" s="99"/>
      <c r="G74" s="20"/>
      <c r="J74" s="20"/>
    </row>
    <row r="75" spans="1:10" ht="23.15" customHeight="1">
      <c r="A75" s="15" t="s">
        <v>152</v>
      </c>
      <c r="C75" s="10"/>
      <c r="D75" s="72"/>
      <c r="E75" s="20"/>
      <c r="F75" s="20"/>
      <c r="G75" s="20"/>
      <c r="J75" s="20"/>
    </row>
    <row r="76" spans="1:10" ht="23.15" customHeight="1">
      <c r="A76" s="31" t="s">
        <v>153</v>
      </c>
      <c r="C76" s="10"/>
      <c r="D76" s="72"/>
      <c r="E76" s="20"/>
      <c r="F76" s="20"/>
      <c r="G76" s="20"/>
      <c r="J76" s="20"/>
    </row>
    <row r="77" spans="1:10" ht="23.15" customHeight="1">
      <c r="A77" s="100" t="s">
        <v>12</v>
      </c>
      <c r="C77" s="10"/>
      <c r="D77" s="72"/>
      <c r="E77" s="18">
        <v>29066</v>
      </c>
      <c r="F77" s="20"/>
      <c r="G77" s="18">
        <v>12527</v>
      </c>
      <c r="J77" s="20"/>
    </row>
    <row r="78" spans="1:10" ht="23.15" customHeight="1">
      <c r="A78" s="31" t="s">
        <v>89</v>
      </c>
      <c r="C78" s="10"/>
      <c r="D78" s="101"/>
      <c r="E78" s="18">
        <v>0</v>
      </c>
      <c r="F78" s="10"/>
      <c r="G78" s="18">
        <v>7537722</v>
      </c>
    </row>
    <row r="79" spans="1:10" ht="23.15" customHeight="1">
      <c r="A79" s="31"/>
      <c r="C79" s="10"/>
      <c r="D79" s="101"/>
      <c r="E79" s="96"/>
      <c r="F79" s="10"/>
      <c r="G79" s="91"/>
    </row>
    <row r="80" spans="1:10" ht="23.15" customHeight="1">
      <c r="A80" s="16"/>
      <c r="C80" s="10"/>
      <c r="D80" s="87"/>
      <c r="E80" s="25"/>
      <c r="F80" s="10"/>
      <c r="G80" s="25"/>
    </row>
    <row r="81" spans="5:6" ht="23.15" customHeight="1">
      <c r="E81" s="28"/>
      <c r="F81" s="28"/>
    </row>
  </sheetData>
  <mergeCells count="6">
    <mergeCell ref="E50:G50"/>
    <mergeCell ref="E5:G5"/>
    <mergeCell ref="E4:G4"/>
    <mergeCell ref="E7:G7"/>
    <mergeCell ref="E47:G47"/>
    <mergeCell ref="E48:G48"/>
  </mergeCells>
  <printOptions gridLinesSet="0"/>
  <pageMargins left="0.8" right="0.8" top="0.48" bottom="0.5" header="0.5" footer="0.5"/>
  <pageSetup paperSize="9" scale="74" firstPageNumber="8" fitToHeight="2" orientation="portrait" useFirstPageNumber="1" r:id="rId1"/>
  <headerFooter alignWithMargins="0">
    <oddFooter>&amp;L&amp;"Angsana New,Regular"&amp;15  หมายเหตุประกอบงบการเงินเป็นส่วนหนึ่งของงบการเงินระหว่างกาลนี้
&amp;C&amp;"Angsana New,Regular"&amp;15&amp;P</oddFooter>
  </headerFooter>
  <rowBreaks count="1" manualBreakCount="1">
    <brk id="43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FBF0B9CEACA34A981A7F46EA19F3F9" ma:contentTypeVersion="11" ma:contentTypeDescription="Create a new document." ma:contentTypeScope="" ma:versionID="f678e12ff0543b54e6c5c1d8a5339216">
  <xsd:schema xmlns:xsd="http://www.w3.org/2001/XMLSchema" xmlns:xs="http://www.w3.org/2001/XMLSchema" xmlns:p="http://schemas.microsoft.com/office/2006/metadata/properties" xmlns:ns3="fd550b8b-0dd7-4de3-a8e6-af527f15a8ac" xmlns:ns4="45cbc027-4fdb-4325-ba4c-14e20f088a7f" targetNamespace="http://schemas.microsoft.com/office/2006/metadata/properties" ma:root="true" ma:fieldsID="30342b4bdb5556443798810254c871d7" ns3:_="" ns4:_="">
    <xsd:import namespace="fd550b8b-0dd7-4de3-a8e6-af527f15a8ac"/>
    <xsd:import namespace="45cbc027-4fdb-4325-ba4c-14e20f088a7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550b8b-0dd7-4de3-a8e6-af527f15a8a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cbc027-4fdb-4325-ba4c-14e20f088a7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E0DA28B-129D-45E2-9A5E-448DD632E0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550b8b-0dd7-4de3-a8e6-af527f15a8ac"/>
    <ds:schemaRef ds:uri="45cbc027-4fdb-4325-ba4c-14e20f088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118C6B0-3E1C-4B80-946A-1D4BD4311804}">
  <ds:schemaRefs>
    <ds:schemaRef ds:uri="http://purl.org/dc/terms/"/>
    <ds:schemaRef ds:uri="http://schemas.openxmlformats.org/package/2006/metadata/core-properties"/>
    <ds:schemaRef ds:uri="45cbc027-4fdb-4325-ba4c-14e20f088a7f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fd550b8b-0dd7-4de3-a8e6-af527f15a8ac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C5EB7CF-DF86-41C5-A2D8-66A239DC1DC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</vt:lpstr>
      <vt:lpstr>CE</vt:lpstr>
      <vt:lpstr>CF</vt:lpstr>
      <vt:lpstr>BS!Print_Area</vt:lpstr>
      <vt:lpstr>CE!Print_Area</vt:lpstr>
      <vt:lpstr>CF!Print_Area</vt:lpstr>
      <vt:lpstr>PL!Print_Area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Nattanan Sarapadsamart</dc:creator>
  <cp:lastModifiedBy>Sirichon, Thanasathirachai</cp:lastModifiedBy>
  <cp:lastPrinted>2024-04-25T13:06:52Z</cp:lastPrinted>
  <dcterms:created xsi:type="dcterms:W3CDTF">1999-05-15T03:54:17Z</dcterms:created>
  <dcterms:modified xsi:type="dcterms:W3CDTF">2024-05-10T07:21:01Z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  <property fmtid="{D5CDD505-2E9C-101B-9397-08002B2CF9AE}" pid="3" name="ContentTypeId">
    <vt:lpwstr>0x010100B7FBF0B9CEACA34A981A7F46EA19F3F9</vt:lpwstr>
  </property>
  <property fmtid="{D5CDD505-2E9C-101B-9397-08002B2CF9AE}" pid="4" name="SV_QUERY_LIST_4F35BF76-6C0D-4D9B-82B2-816C12CF3733">
    <vt:lpwstr>empty_477D106A-C0D6-4607-AEBD-E2C9D60EA279</vt:lpwstr>
  </property>
  <property fmtid="{D5CDD505-2E9C-101B-9397-08002B2CF9AE}" pid="5" name="SV_HIDDEN_GRID_QUERY_LIST_4F35BF76-6C0D-4D9B-82B2-816C12CF3733">
    <vt:lpwstr>empty_477D106A-C0D6-4607-AEBD-E2C9D60EA279</vt:lpwstr>
  </property>
</Properties>
</file>