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Q3'2022\CONVERT\"/>
    </mc:Choice>
  </mc:AlternateContent>
  <xr:revisionPtr revIDLastSave="0" documentId="13_ncr:1_{6B005E4D-8C2F-43C7-BB98-1B334EA2A36B}" xr6:coauthVersionLast="47" xr6:coauthVersionMax="47" xr10:uidLastSave="{00000000-0000-0000-0000-000000000000}"/>
  <bookViews>
    <workbookView xWindow="-120" yWindow="-120" windowWidth="20730" windowHeight="11160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CE!$A$13:$B$21</definedName>
    <definedName name="_xlnm._FilterDatabase" localSheetId="3" hidden="1">CF!$C$68:$C$68</definedName>
    <definedName name="_xlnm.Print_Area" localSheetId="0">BS!$A$1:$G$64</definedName>
    <definedName name="_xlnm.Print_Area" localSheetId="2">CE!$A$1:$N$31</definedName>
    <definedName name="_xlnm.Print_Area" localSheetId="3">CF!$A$1:$G$81</definedName>
    <definedName name="_xlnm.Print_Area" localSheetId="1">PL!$A$1:$G$140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28" l="1"/>
  <c r="L25" i="24" l="1"/>
  <c r="N25" i="24"/>
  <c r="N15" i="24"/>
  <c r="N14" i="24"/>
  <c r="G63" i="29"/>
  <c r="G126" i="28"/>
  <c r="E126" i="28"/>
  <c r="G118" i="28"/>
  <c r="E118" i="28"/>
  <c r="G99" i="28"/>
  <c r="G83" i="28"/>
  <c r="E83" i="28"/>
  <c r="G80" i="28"/>
  <c r="E80" i="28"/>
  <c r="E89" i="28" l="1"/>
  <c r="G89" i="28"/>
  <c r="G127" i="28"/>
  <c r="E99" i="28"/>
  <c r="E127" i="28"/>
  <c r="H27" i="24" l="1"/>
  <c r="E101" i="28"/>
  <c r="E8" i="29" s="1"/>
  <c r="G101" i="28"/>
  <c r="N23" i="24"/>
  <c r="N13" i="24"/>
  <c r="G103" i="28" l="1"/>
  <c r="E103" i="28"/>
  <c r="N19" i="24"/>
  <c r="N18" i="24"/>
  <c r="N17" i="24"/>
  <c r="J20" i="24"/>
  <c r="J21" i="24" s="1"/>
  <c r="H20" i="24"/>
  <c r="H21" i="24" s="1"/>
  <c r="L20" i="24"/>
  <c r="L21" i="24" s="1"/>
  <c r="F20" i="24"/>
  <c r="F21" i="24" s="1"/>
  <c r="D20" i="24"/>
  <c r="D21" i="24" s="1"/>
  <c r="G29" i="28"/>
  <c r="G13" i="28"/>
  <c r="G10" i="28"/>
  <c r="G128" i="28" l="1"/>
  <c r="E128" i="28"/>
  <c r="L26" i="24"/>
  <c r="G19" i="28"/>
  <c r="N20" i="24"/>
  <c r="E63" i="29"/>
  <c r="G129" i="28" l="1"/>
  <c r="E129" i="28"/>
  <c r="G31" i="28"/>
  <c r="G33" i="28" s="1"/>
  <c r="E45" i="1" l="1"/>
  <c r="G45" i="1" l="1"/>
  <c r="G54" i="28" l="1"/>
  <c r="G48" i="28"/>
  <c r="E48" i="28"/>
  <c r="E29" i="28"/>
  <c r="E13" i="28"/>
  <c r="E10" i="28"/>
  <c r="G69" i="29"/>
  <c r="E69" i="29"/>
  <c r="N21" i="24"/>
  <c r="E55" i="1"/>
  <c r="E21" i="1"/>
  <c r="G21" i="1"/>
  <c r="G55" i="1"/>
  <c r="G56" i="1" s="1"/>
  <c r="F28" i="24"/>
  <c r="D28" i="24"/>
  <c r="J28" i="24"/>
  <c r="J29" i="24" s="1"/>
  <c r="G25" i="29"/>
  <c r="G40" i="29" s="1"/>
  <c r="E55" i="28" l="1"/>
  <c r="G70" i="29"/>
  <c r="G72" i="29" s="1"/>
  <c r="G73" i="29" s="1"/>
  <c r="F29" i="24"/>
  <c r="F30" i="24" s="1"/>
  <c r="G57" i="1"/>
  <c r="D29" i="24"/>
  <c r="D30" i="24" s="1"/>
  <c r="J30" i="24"/>
  <c r="E19" i="28"/>
  <c r="G55" i="28"/>
  <c r="E56" i="1"/>
  <c r="E57" i="1" s="1"/>
  <c r="E31" i="28" l="1"/>
  <c r="G56" i="28"/>
  <c r="H28" i="24"/>
  <c r="G57" i="28" l="1"/>
  <c r="E33" i="28"/>
  <c r="H29" i="24"/>
  <c r="H30" i="24" s="1"/>
  <c r="N27" i="24"/>
  <c r="N26" i="24" l="1"/>
  <c r="N28" i="24" s="1"/>
  <c r="E56" i="28"/>
  <c r="E25" i="29"/>
  <c r="E40" i="29" s="1"/>
  <c r="E70" i="29" s="1"/>
  <c r="E72" i="29" s="1"/>
  <c r="E73" i="29" s="1"/>
  <c r="E57" i="28" l="1"/>
  <c r="L28" i="24"/>
  <c r="L29" i="24" s="1"/>
  <c r="L30" i="24" s="1"/>
  <c r="N29" i="24"/>
  <c r="N30" i="24" s="1"/>
</calcChain>
</file>

<file path=xl/sharedStrings.xml><?xml version="1.0" encoding="utf-8"?>
<sst xmlns="http://schemas.openxmlformats.org/spreadsheetml/2006/main" count="309" uniqueCount="196">
  <si>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</si>
  <si>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</si>
  <si>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</si>
  <si>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</si>
  <si>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</si>
  <si>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</si>
  <si>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</si>
  <si>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</si>
  <si>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</si>
  <si>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</si>
  <si>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</si>
  <si>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</si>
  <si>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</si>
  <si>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</si>
  <si>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</si>
  <si>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</si>
  <si>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</si>
  <si>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</si>
  <si>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</si>
  <si>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</si>
  <si>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</si>
  <si>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</si>
  <si>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</si>
  <si>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</si>
  <si>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</si>
  <si>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</si>
  <si>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</si>
  <si>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</si>
  <si>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</si>
  <si>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</si>
  <si>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</si>
  <si>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</si>
  <si>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</si>
  <si>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</si>
  <si>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</si>
  <si>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</si>
  <si>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</si>
  <si>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</si>
  <si>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</si>
  <si>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</si>
  <si>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</si>
  <si>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</si>
  <si>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</si>
  <si>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</si>
  <si>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</si>
  <si>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</si>
  <si>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</si>
  <si>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</si>
  <si>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</si>
  <si>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</si>
  <si>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</si>
  <si>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</si>
  <si>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</si>
  <si>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</si>
  <si>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</si>
  <si>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</si>
  <si>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</si>
  <si>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</si>
  <si>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</si>
  <si>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</si>
  <si>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</si>
  <si>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</si>
  <si>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</si>
  <si>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</si>
  <si>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</si>
  <si>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</si>
  <si>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</si>
  <si>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</si>
  <si>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</si>
  <si>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</si>
  <si>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</si>
  <si>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</si>
  <si>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</si>
  <si>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</si>
  <si>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</si>
  <si>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</si>
  <si>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</si>
  <si>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</si>
  <si>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</si>
  <si>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</si>
  <si>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</si>
  <si>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</si>
  <si>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</si>
  <si>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</si>
  <si>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</si>
  <si>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</si>
  <si>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</si>
  <si>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</si>
  <si>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</si>
  <si>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</si>
  <si>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</si>
  <si>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</si>
  <si>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</si>
  <si>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</si>
  <si>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</si>
  <si>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</si>
  <si>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</si>
  <si>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</si>
  <si>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</si>
  <si>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</si>
  <si>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</si>
  <si>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</si>
  <si>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</si>
  <si>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</si>
  <si>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</si>
  <si>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</si>
  <si>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</si>
  <si>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</si>
  <si>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</si>
  <si>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</si>
  <si>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</si>
  <si>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</si>
  <si>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</si>
  <si>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</si>
  <si>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</si>
  <si>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</si>
  <si>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</si>
  <si>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</si>
  <si>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</si>
  <si>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</si>
  <si>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</si>
  <si>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</si>
  <si>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</si>
  <si>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</si>
  <si>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</si>
  <si>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</si>
  <si>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</si>
  <si>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</si>
  <si>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</si>
  <si>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</si>
  <si>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</si>
  <si>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</si>
  <si>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</si>
  <si>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</si>
  <si>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</si>
  <si>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</si>
  <si>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</si>
  <si>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</si>
  <si>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</si>
  <si>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</si>
  <si>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</si>
  <si>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</si>
  <si>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 xml:space="preserve">   ด้วยมูลค่ายุติธรรมผ่านกำไรขาดทุนเบ็ดเสร็จอื่น </t>
  </si>
  <si>
    <t>2564</t>
  </si>
  <si>
    <t>ยอดคงเหลือ ณ วันที่ 1 มกราคม 2564</t>
  </si>
  <si>
    <t xml:space="preserve">      สำรองทรัพย์สินรอการขาย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</si>
  <si>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</si>
  <si>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</si>
  <si>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</si>
  <si>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</si>
  <si>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</si>
  <si>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</si>
  <si>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</si>
  <si>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สินทรัพย์ดำเนินงาน (เพิ่มขึ้น) ลดลง</t>
  </si>
  <si>
    <t>(ยังไม่ได้ตรวจสอบ</t>
  </si>
  <si>
    <t>(ตรวจสอบแล้ว)</t>
  </si>
  <si>
    <t>แต่สอบทานแล้ว)</t>
  </si>
  <si>
    <t>2565</t>
  </si>
  <si>
    <t xml:space="preserve">   ออกจากบัญชีในระหว่างงวด</t>
  </si>
  <si>
    <t>ขาดทุนเบ็ดเสร็จอื่นสำหรับงวด</t>
  </si>
  <si>
    <t>กำไร (ขาดทุน) เบ็ดเสร็จรวมสำหรับงวด</t>
  </si>
  <si>
    <t>ยอดคงเหลือ ณ วันที่ 1 มกราคม 2565</t>
  </si>
  <si>
    <t>(ยังไม่ได้ตรวจสอบ แต่สอบทานแล้ว)</t>
  </si>
  <si>
    <t>31 ธันวาคม 2564</t>
  </si>
  <si>
    <t xml:space="preserve">   กำไรสำหรับงวด (บาทต่อหุ้น)</t>
  </si>
  <si>
    <t xml:space="preserve">      ประมาณการหนี้สินผลประโยชน์พนักงาน</t>
  </si>
  <si>
    <t xml:space="preserve">      ประมาณการหนี้สินสำหรับคดีความ</t>
  </si>
  <si>
    <t>ณ วันที่ 30 กันยายน 2565 และ 31 ธันวาคม 2564</t>
  </si>
  <si>
    <t>30 กันยายน 2565</t>
  </si>
  <si>
    <t>สำหรับงวดสามเดือนสิ้นสุดวันที่ 30 กันยายน 2565 และ 2564</t>
  </si>
  <si>
    <t>ยอดคงเหลือ ณ วันที่ 30 กันยายน 2565</t>
  </si>
  <si>
    <t>สำหรับงวดเก้าเดือนสิ้นสุดวันที่ 30 กันยายน 2565 และ 2564</t>
  </si>
  <si>
    <t>จัดสรรเป็นทุนสำรองตามกฎหมาย</t>
  </si>
  <si>
    <t>ยอดคงเหลือ ณ วันที่ 30 กันยายน 2564</t>
  </si>
  <si>
    <t>กำไร (ขาดทุน) จากการประมาณการตามหลักคณิตศาสตร์ประกันภัย</t>
  </si>
  <si>
    <t>กำไร (ขาดทุน) เบ็ดเสร็จอื่นสำหรับงวด</t>
  </si>
  <si>
    <t>เงินสดรับจากตราสารหนี้และเงินกู้ยืมระยะยาว</t>
  </si>
  <si>
    <t xml:space="preserve">   เงินปันผลค้างจ่าย</t>
  </si>
  <si>
    <t>เงินสดและรายการเทียบเท่าเงินสด ณ วันที่ 30 กันยายน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</si>
  <si>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</si>
  <si>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</si>
  <si>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กำไรสุทธิสำหรับงวด</t>
  </si>
  <si>
    <t xml:space="preserve">   ด้วยมูลค่ายุติธรรมผ่านกำไรขาดทุนเบ็ดเสร็จอื่น</t>
  </si>
  <si>
    <t>กำไรสุทธิจากเครื่องมือทางการเงินที่วัดมูลค่าด้วยมูลค่ายุติธรรม</t>
  </si>
  <si>
    <t>ขาดทุนจากเงินลงทุนในตราสารหนี้ที่วัดมูลค่า</t>
  </si>
  <si>
    <t>ขาดทุนจากเงินลงทุนในตราสารทุนที่กำหนดให้วัดมูลค่า</t>
  </si>
  <si>
    <t>ขาดทุนสุทธิจากเครื่องมือทางการเงินที่วัดมูลค่าด้วยมูลค่ายุติธรรม</t>
  </si>
  <si>
    <t xml:space="preserve">   ลูกหนี้อื่นเพิ่มขึ้นจากการขายหลักประกันชำระหนี้</t>
  </si>
  <si>
    <t xml:space="preserve">      (กำไร) ขาดทุนจากการเปลี่ยนแปลงสัญญาเช่า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</si>
  <si>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</si>
  <si>
    <t xml:space="preserve">      กำไรจากการจำหน่าย/ตัดจำหน่ายส่วนปรับปรุงอาคารเช่าและอุปกรณ์</t>
  </si>
  <si>
    <t>ลงทุนในเงินลงทุนในตราสารหนี้ที่วัดมูลค่าด้วยมูลค่ายุติธรรมผ่านกำไรขาดทุน</t>
  </si>
  <si>
    <t xml:space="preserve">   เบ็ดเสร็จอื่น</t>
  </si>
  <si>
    <t>ลงทุนในเงินลงทุนในตราสารทุนที่กำหนดให้วัดมูลค่าด้วยมูลค่ายุติธรรม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</si>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</sst>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  <font>
      <sz val="16"/>
      <color theme="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9" fontId="1" fillId="0" borderId="0" applyFont="0" applyFill="0" applyBorder="0" applyAlignment="0" applyProtection="0"/>
  </cellStyleXfs>
  <cellXfs count="121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Continuous" vertical="center"/>
    </xf>
    <xf numFmtId="167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9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5" fontId="12" fillId="0" borderId="0" xfId="0" applyNumberFormat="1" applyFont="1" applyAlignment="1">
      <alignment horizontal="right" vertical="center" wrapText="1"/>
    </xf>
    <xf numFmtId="171" fontId="8" fillId="0" borderId="0" xfId="0" applyNumberFormat="1" applyFont="1" applyAlignment="1">
      <alignment vertical="center"/>
    </xf>
    <xf numFmtId="0" fontId="8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7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7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167" fontId="8" fillId="0" borderId="0" xfId="1" applyNumberFormat="1" applyFont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41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41" fontId="8" fillId="0" borderId="7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0" applyNumberFormat="1" applyFont="1" applyAlignment="1">
      <alignment vertical="center"/>
    </xf>
    <xf numFmtId="38" fontId="8" fillId="0" borderId="0" xfId="9" applyNumberFormat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172" fontId="8" fillId="0" borderId="0" xfId="0" applyNumberFormat="1" applyFont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38" fontId="11" fillId="0" borderId="0" xfId="0" applyNumberFormat="1" applyFont="1" applyAlignment="1">
      <alignment horizontal="center" vertical="center"/>
    </xf>
    <xf numFmtId="3" fontId="8" fillId="0" borderId="0" xfId="1" applyNumberFormat="1" applyFont="1" applyFill="1" applyAlignment="1">
      <alignment horizontal="right" vertical="center"/>
    </xf>
    <xf numFmtId="9" fontId="8" fillId="0" borderId="0" xfId="12" applyFont="1" applyFill="1" applyAlignment="1">
      <alignment horizontal="center" vertical="center"/>
    </xf>
    <xf numFmtId="38" fontId="9" fillId="0" borderId="0" xfId="0" quotePrefix="1" applyNumberFormat="1" applyFont="1" applyAlignment="1">
      <alignment horizontal="left" vertical="center"/>
    </xf>
    <xf numFmtId="41" fontId="14" fillId="0" borderId="0" xfId="1" applyNumberFormat="1" applyFont="1" applyFill="1" applyBorder="1" applyAlignment="1">
      <alignment horizontal="right" vertical="center"/>
    </xf>
    <xf numFmtId="169" fontId="14" fillId="0" borderId="0" xfId="1" applyNumberFormat="1" applyFont="1" applyFill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</cellXfs>
  <cellStyles count="13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" xfId="12" builtinId="5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6"/>
  <sheetViews>
    <sheetView showGridLines="0" view="pageBreakPreview" zoomScale="80" zoomScaleNormal="100" zoomScaleSheetLayoutView="80" workbookViewId="0">
      <selection activeCell="C18" sqref="C18"/>
    </sheetView>
  </sheetViews>
  <sheetFormatPr defaultColWidth="10.85546875" defaultRowHeight="24" customHeight="1"/>
  <cols>
    <col min="1" max="1" width="53.42578125" style="11" customWidth="1"/>
    <col min="2" max="2" width="5.140625" style="11" customWidth="1"/>
    <col min="3" max="3" width="9.140625" style="23" bestFit="1" customWidth="1"/>
    <col min="4" max="4" width="1.140625" style="23" customWidth="1"/>
    <col min="5" max="5" width="19.140625" style="12" customWidth="1"/>
    <col min="6" max="6" width="1" style="12" customWidth="1"/>
    <col min="7" max="7" width="19.140625" style="5" customWidth="1"/>
    <col min="8" max="8" width="0.5703125" style="11" customWidth="1"/>
    <col min="9" max="9" width="12" style="11" bestFit="1" customWidth="1"/>
    <col min="10" max="10" width="22" style="11" customWidth="1"/>
    <col min="11" max="11" width="10.85546875" style="11"/>
    <col min="12" max="12" width="15.42578125" style="11" customWidth="1"/>
    <col min="13" max="13" width="10.85546875" style="11"/>
    <col min="14" max="14" width="12.140625" style="11" bestFit="1" customWidth="1"/>
    <col min="15" max="16384" width="10.85546875" style="11"/>
  </cols>
  <sheetData>
    <row r="1" spans="1:14" s="7" customFormat="1" ht="24" customHeight="1">
      <c r="A1" s="2" t="s">
        <v>85</v>
      </c>
      <c r="B1" s="3"/>
      <c r="C1" s="4"/>
      <c r="D1" s="4"/>
      <c r="E1" s="6"/>
      <c r="F1" s="6"/>
      <c r="G1" s="5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167</v>
      </c>
      <c r="B3" s="3"/>
      <c r="C3" s="9"/>
      <c r="D3" s="9"/>
      <c r="E3" s="3"/>
      <c r="F3" s="3"/>
      <c r="G3" s="10"/>
    </row>
    <row r="4" spans="1:14" s="7" customFormat="1" ht="24" customHeight="1">
      <c r="A4" s="8"/>
      <c r="B4" s="3"/>
      <c r="C4" s="9"/>
      <c r="D4" s="9"/>
      <c r="E4" s="3"/>
      <c r="F4" s="3"/>
      <c r="G4" s="50" t="s">
        <v>38</v>
      </c>
    </row>
    <row r="5" spans="1:14" ht="24" customHeight="1">
      <c r="C5" s="13" t="s">
        <v>0</v>
      </c>
      <c r="D5" s="5"/>
      <c r="E5" s="57" t="s">
        <v>168</v>
      </c>
      <c r="F5" s="15"/>
      <c r="G5" s="57" t="s">
        <v>163</v>
      </c>
    </row>
    <row r="6" spans="1:14" ht="24" customHeight="1">
      <c r="C6" s="14"/>
      <c r="D6" s="5"/>
      <c r="E6" s="72" t="s">
        <v>154</v>
      </c>
      <c r="F6" s="15"/>
      <c r="G6" s="72" t="s">
        <v>155</v>
      </c>
    </row>
    <row r="7" spans="1:14" ht="24" customHeight="1">
      <c r="C7" s="14"/>
      <c r="D7" s="5"/>
      <c r="E7" s="72" t="s">
        <v>156</v>
      </c>
      <c r="F7" s="15"/>
      <c r="G7" s="72"/>
    </row>
    <row r="8" spans="1:14" ht="24" customHeight="1">
      <c r="A8" s="16" t="s">
        <v>24</v>
      </c>
      <c r="C8" s="11"/>
      <c r="D8" s="11"/>
      <c r="E8" s="81"/>
      <c r="F8" s="17"/>
    </row>
    <row r="9" spans="1:14" ht="24" customHeight="1">
      <c r="A9" s="1" t="s">
        <v>25</v>
      </c>
      <c r="C9" s="18"/>
      <c r="D9" s="18"/>
      <c r="E9" s="19">
        <v>592729</v>
      </c>
      <c r="F9" s="20"/>
      <c r="G9" s="19">
        <v>717749</v>
      </c>
      <c r="J9" s="33"/>
      <c r="K9" s="33"/>
      <c r="L9" s="112"/>
      <c r="M9" s="33"/>
      <c r="N9" s="33"/>
    </row>
    <row r="10" spans="1:14" ht="24" customHeight="1">
      <c r="A10" s="1" t="s">
        <v>98</v>
      </c>
      <c r="B10" s="61"/>
      <c r="C10" s="18"/>
      <c r="D10" s="18"/>
      <c r="E10" s="19">
        <v>27545471</v>
      </c>
      <c r="F10" s="20"/>
      <c r="G10" s="19">
        <v>35267727</v>
      </c>
      <c r="J10" s="33"/>
      <c r="K10" s="33"/>
      <c r="L10" s="112"/>
      <c r="M10" s="33"/>
      <c r="N10" s="33"/>
    </row>
    <row r="11" spans="1:14" ht="24" customHeight="1">
      <c r="A11" s="1" t="s">
        <v>99</v>
      </c>
      <c r="B11" s="61"/>
      <c r="C11" s="18"/>
      <c r="D11" s="18"/>
      <c r="E11" s="19">
        <v>547029</v>
      </c>
      <c r="F11" s="20"/>
      <c r="G11" s="19">
        <v>163992</v>
      </c>
      <c r="J11" s="33"/>
      <c r="K11" s="33"/>
      <c r="L11" s="112"/>
      <c r="M11" s="33"/>
      <c r="N11" s="33"/>
    </row>
    <row r="12" spans="1:14" ht="24" customHeight="1">
      <c r="A12" s="1" t="s">
        <v>100</v>
      </c>
      <c r="B12" s="61"/>
      <c r="C12" s="62">
        <v>5</v>
      </c>
      <c r="D12" s="62"/>
      <c r="E12" s="19">
        <v>44800500</v>
      </c>
      <c r="F12" s="20"/>
      <c r="G12" s="21">
        <v>41733747</v>
      </c>
      <c r="J12" s="33"/>
      <c r="K12" s="33"/>
      <c r="L12" s="112"/>
      <c r="M12" s="33"/>
      <c r="N12" s="33"/>
    </row>
    <row r="13" spans="1:14" ht="24" customHeight="1">
      <c r="A13" s="1" t="s">
        <v>101</v>
      </c>
      <c r="B13" s="61"/>
      <c r="C13" s="62">
        <v>6</v>
      </c>
      <c r="D13" s="62"/>
      <c r="E13" s="19">
        <v>192664121</v>
      </c>
      <c r="F13" s="22"/>
      <c r="G13" s="21">
        <v>170144008</v>
      </c>
      <c r="J13" s="33"/>
      <c r="K13" s="33"/>
      <c r="L13" s="112"/>
      <c r="M13" s="33"/>
      <c r="N13" s="33"/>
    </row>
    <row r="14" spans="1:14" ht="24" customHeight="1">
      <c r="A14" s="1" t="s">
        <v>102</v>
      </c>
      <c r="B14" s="61"/>
      <c r="C14" s="62"/>
      <c r="D14" s="62"/>
      <c r="E14" s="19">
        <v>783796</v>
      </c>
      <c r="F14" s="22"/>
      <c r="G14" s="21">
        <v>773350</v>
      </c>
      <c r="J14" s="33"/>
      <c r="K14" s="33"/>
      <c r="L14" s="112"/>
      <c r="M14" s="33"/>
      <c r="N14" s="33"/>
    </row>
    <row r="15" spans="1:14" ht="24" customHeight="1">
      <c r="A15" s="1" t="s">
        <v>103</v>
      </c>
      <c r="B15" s="61"/>
      <c r="C15" s="62"/>
      <c r="D15" s="62"/>
      <c r="E15" s="19">
        <v>289787</v>
      </c>
      <c r="F15" s="22"/>
      <c r="G15" s="21">
        <v>282746</v>
      </c>
      <c r="J15" s="33"/>
      <c r="K15" s="33"/>
      <c r="L15" s="112"/>
      <c r="M15" s="33"/>
      <c r="N15" s="33"/>
    </row>
    <row r="16" spans="1:14" ht="24" customHeight="1">
      <c r="A16" s="1" t="s">
        <v>105</v>
      </c>
      <c r="B16" s="61"/>
      <c r="C16" s="62"/>
      <c r="D16" s="62"/>
      <c r="E16" s="19">
        <v>482987</v>
      </c>
      <c r="F16" s="22"/>
      <c r="G16" s="21">
        <v>554034</v>
      </c>
      <c r="J16" s="33"/>
      <c r="K16" s="33"/>
      <c r="L16" s="112"/>
      <c r="M16" s="33"/>
      <c r="N16" s="33"/>
    </row>
    <row r="17" spans="1:14" ht="24" customHeight="1">
      <c r="A17" s="1" t="s">
        <v>104</v>
      </c>
      <c r="B17" s="61"/>
      <c r="C17" s="62"/>
      <c r="D17" s="62"/>
      <c r="E17" s="19">
        <v>263899</v>
      </c>
      <c r="F17" s="22"/>
      <c r="G17" s="21">
        <v>274935</v>
      </c>
      <c r="J17" s="33"/>
      <c r="K17" s="33"/>
      <c r="L17" s="112"/>
      <c r="M17" s="33"/>
      <c r="N17" s="33"/>
    </row>
    <row r="18" spans="1:14" ht="24" customHeight="1">
      <c r="A18" s="1" t="s">
        <v>75</v>
      </c>
      <c r="B18" s="61"/>
      <c r="C18" s="18">
        <v>8.1</v>
      </c>
      <c r="D18" s="62"/>
      <c r="E18" s="19">
        <v>1490034</v>
      </c>
      <c r="F18" s="22"/>
      <c r="G18" s="21">
        <v>1013320</v>
      </c>
      <c r="J18" s="33"/>
      <c r="K18" s="33"/>
      <c r="L18" s="112"/>
      <c r="M18" s="33"/>
      <c r="N18" s="33"/>
    </row>
    <row r="19" spans="1:14" ht="24" customHeight="1">
      <c r="A19" s="1" t="s">
        <v>54</v>
      </c>
      <c r="B19" s="61"/>
      <c r="C19" s="18"/>
      <c r="D19" s="62"/>
      <c r="E19" s="21">
        <v>237538</v>
      </c>
      <c r="F19" s="22"/>
      <c r="G19" s="21">
        <v>144696</v>
      </c>
      <c r="J19" s="33"/>
      <c r="K19" s="33"/>
      <c r="L19" s="112"/>
      <c r="M19" s="33"/>
      <c r="N19" s="33"/>
    </row>
    <row r="20" spans="1:14" ht="24" customHeight="1">
      <c r="A20" s="1" t="s">
        <v>106</v>
      </c>
      <c r="B20" s="61"/>
      <c r="C20" s="62"/>
      <c r="D20" s="62"/>
      <c r="E20" s="21">
        <v>1228241</v>
      </c>
      <c r="F20" s="22"/>
      <c r="G20" s="21">
        <v>408358</v>
      </c>
      <c r="I20" s="33"/>
      <c r="J20" s="33"/>
      <c r="K20" s="33"/>
      <c r="L20" s="112"/>
      <c r="M20" s="33"/>
      <c r="N20" s="33"/>
    </row>
    <row r="21" spans="1:14" ht="24" customHeight="1" thickBot="1">
      <c r="A21" s="16" t="s">
        <v>26</v>
      </c>
      <c r="B21" s="61"/>
      <c r="C21" s="64"/>
      <c r="D21" s="64"/>
      <c r="E21" s="65">
        <f>SUM(E9:E20)</f>
        <v>270926132</v>
      </c>
      <c r="F21" s="22"/>
      <c r="G21" s="47">
        <f>SUM(G9:G20)</f>
        <v>251478662</v>
      </c>
      <c r="J21" s="33"/>
      <c r="K21" s="33"/>
      <c r="M21" s="33"/>
    </row>
    <row r="22" spans="1:14" ht="24" customHeight="1" thickTop="1">
      <c r="A22" s="16"/>
      <c r="E22" s="20"/>
      <c r="F22" s="20"/>
      <c r="G22" s="39"/>
      <c r="J22" s="33"/>
      <c r="K22" s="33"/>
      <c r="M22" s="33"/>
    </row>
    <row r="23" spans="1:14" ht="24" customHeight="1">
      <c r="A23" s="1" t="s">
        <v>4</v>
      </c>
      <c r="E23" s="24"/>
      <c r="F23" s="24"/>
      <c r="J23" s="33"/>
      <c r="K23" s="33"/>
      <c r="M23" s="33"/>
    </row>
    <row r="24" spans="1:14" ht="24" customHeight="1">
      <c r="A24" s="1"/>
      <c r="E24" s="24"/>
      <c r="F24" s="24"/>
      <c r="J24" s="33"/>
      <c r="K24" s="33"/>
      <c r="M24" s="33"/>
    </row>
    <row r="25" spans="1:14" s="7" customFormat="1" ht="24" customHeight="1">
      <c r="A25" s="2" t="s">
        <v>85</v>
      </c>
      <c r="B25" s="3"/>
      <c r="C25" s="4"/>
      <c r="D25" s="4"/>
      <c r="E25" s="6"/>
      <c r="F25" s="6"/>
      <c r="G25" s="5"/>
      <c r="J25" s="33"/>
      <c r="K25" s="33"/>
      <c r="M25" s="33"/>
    </row>
    <row r="26" spans="1:14" s="7" customFormat="1" ht="24" customHeight="1">
      <c r="A26" s="8" t="s">
        <v>40</v>
      </c>
      <c r="B26" s="3"/>
      <c r="C26" s="4"/>
      <c r="D26" s="4"/>
      <c r="E26" s="25"/>
      <c r="F26" s="25"/>
      <c r="G26" s="5"/>
      <c r="J26" s="33"/>
      <c r="K26" s="33"/>
      <c r="M26" s="33"/>
    </row>
    <row r="27" spans="1:14" s="7" customFormat="1" ht="24" customHeight="1">
      <c r="A27" s="8" t="s">
        <v>167</v>
      </c>
      <c r="B27" s="3"/>
      <c r="C27" s="9"/>
      <c r="D27" s="9"/>
      <c r="E27" s="3"/>
      <c r="F27" s="3"/>
      <c r="G27" s="10"/>
      <c r="J27" s="33"/>
      <c r="K27" s="33"/>
      <c r="M27" s="33"/>
    </row>
    <row r="28" spans="1:14" s="7" customFormat="1" ht="24" customHeight="1">
      <c r="A28" s="8"/>
      <c r="B28" s="3"/>
      <c r="C28" s="9"/>
      <c r="D28" s="9"/>
      <c r="E28" s="3"/>
      <c r="F28" s="3"/>
      <c r="G28" s="50" t="s">
        <v>38</v>
      </c>
      <c r="J28" s="33"/>
      <c r="K28" s="33"/>
      <c r="M28" s="33"/>
    </row>
    <row r="29" spans="1:14" ht="24" customHeight="1">
      <c r="C29" s="13" t="s">
        <v>0</v>
      </c>
      <c r="D29" s="5"/>
      <c r="E29" s="57" t="s">
        <v>168</v>
      </c>
      <c r="F29" s="15"/>
      <c r="G29" s="57" t="s">
        <v>163</v>
      </c>
      <c r="J29" s="33"/>
      <c r="K29" s="33"/>
      <c r="M29" s="33"/>
    </row>
    <row r="30" spans="1:14" ht="24" customHeight="1">
      <c r="C30" s="14"/>
      <c r="D30" s="5"/>
      <c r="E30" s="72" t="s">
        <v>154</v>
      </c>
      <c r="F30" s="15"/>
      <c r="G30" s="72" t="s">
        <v>155</v>
      </c>
    </row>
    <row r="31" spans="1:14" ht="24" customHeight="1">
      <c r="C31" s="14"/>
      <c r="D31" s="5"/>
      <c r="E31" s="72" t="s">
        <v>156</v>
      </c>
      <c r="F31" s="15"/>
      <c r="G31" s="72"/>
    </row>
    <row r="32" spans="1:14" ht="24" customHeight="1">
      <c r="A32" s="16" t="s">
        <v>60</v>
      </c>
      <c r="C32" s="11"/>
      <c r="D32" s="11"/>
      <c r="E32" s="24"/>
      <c r="F32" s="26"/>
      <c r="J32" s="33"/>
      <c r="K32" s="33"/>
      <c r="L32" s="26"/>
      <c r="M32" s="33"/>
    </row>
    <row r="33" spans="1:25" ht="24" customHeight="1">
      <c r="A33" s="1" t="s">
        <v>20</v>
      </c>
      <c r="C33" s="18"/>
      <c r="D33" s="18"/>
      <c r="E33" s="21">
        <v>210359550</v>
      </c>
      <c r="F33" s="22"/>
      <c r="G33" s="21">
        <v>192513105</v>
      </c>
      <c r="H33" s="27"/>
      <c r="I33" s="33"/>
      <c r="J33" s="26"/>
      <c r="K33" s="33"/>
      <c r="L33" s="12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ht="24" customHeight="1">
      <c r="A34" s="1" t="s">
        <v>52</v>
      </c>
      <c r="C34" s="18"/>
      <c r="D34" s="18"/>
      <c r="E34" s="21">
        <v>19773284</v>
      </c>
      <c r="F34" s="22"/>
      <c r="G34" s="21">
        <v>19046318</v>
      </c>
      <c r="H34" s="27"/>
      <c r="I34" s="33"/>
      <c r="J34" s="26"/>
      <c r="K34" s="33"/>
      <c r="L34" s="12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ht="24" customHeight="1">
      <c r="A35" s="1" t="s">
        <v>27</v>
      </c>
      <c r="C35" s="62"/>
      <c r="D35" s="62"/>
      <c r="E35" s="21">
        <v>537193</v>
      </c>
      <c r="F35" s="22"/>
      <c r="G35" s="21">
        <v>189544</v>
      </c>
      <c r="H35" s="27"/>
      <c r="J35" s="26"/>
      <c r="K35" s="33"/>
      <c r="L35" s="12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ht="24" customHeight="1">
      <c r="A36" s="1" t="s">
        <v>126</v>
      </c>
      <c r="C36" s="18"/>
      <c r="D36" s="62"/>
      <c r="E36" s="21">
        <v>711753</v>
      </c>
      <c r="F36" s="22"/>
      <c r="G36" s="21">
        <v>33520</v>
      </c>
      <c r="H36" s="27"/>
      <c r="J36" s="26"/>
      <c r="K36" s="33"/>
      <c r="L36" s="12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ht="24" customHeight="1">
      <c r="A37" s="1" t="s">
        <v>107</v>
      </c>
      <c r="C37" s="18"/>
      <c r="D37" s="62"/>
      <c r="E37" s="21">
        <v>2395954</v>
      </c>
      <c r="F37" s="22"/>
      <c r="G37" s="19">
        <v>2397298</v>
      </c>
      <c r="H37" s="27"/>
      <c r="I37" s="33"/>
      <c r="J37" s="26"/>
      <c r="K37" s="33"/>
      <c r="L37" s="12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24" customHeight="1">
      <c r="A38" s="1" t="s">
        <v>28</v>
      </c>
      <c r="C38" s="62"/>
      <c r="D38" s="62"/>
      <c r="E38" s="21">
        <v>467597</v>
      </c>
      <c r="F38" s="22"/>
      <c r="G38" s="19">
        <v>338408</v>
      </c>
      <c r="H38" s="27"/>
      <c r="J38" s="26"/>
      <c r="K38" s="60"/>
      <c r="L38" s="12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24" customHeight="1">
      <c r="A39" s="1" t="s">
        <v>29</v>
      </c>
      <c r="C39" s="62"/>
      <c r="D39" s="62"/>
      <c r="E39" s="21">
        <v>405846</v>
      </c>
      <c r="F39" s="22"/>
      <c r="G39" s="19">
        <v>454491</v>
      </c>
      <c r="H39" s="27"/>
      <c r="J39" s="26"/>
      <c r="K39" s="60"/>
      <c r="L39" s="12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ht="24" customHeight="1">
      <c r="A40" s="1" t="s">
        <v>108</v>
      </c>
      <c r="C40" s="18"/>
      <c r="D40" s="62"/>
      <c r="E40" s="21">
        <v>491879</v>
      </c>
      <c r="F40" s="22"/>
      <c r="G40" s="19">
        <v>559514</v>
      </c>
      <c r="H40" s="27"/>
      <c r="J40" s="26"/>
      <c r="K40" s="26"/>
      <c r="L40" s="12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ht="24" customHeight="1">
      <c r="A41" s="1" t="s">
        <v>73</v>
      </c>
      <c r="C41" s="18"/>
      <c r="D41" s="62"/>
      <c r="E41" s="21">
        <v>345228</v>
      </c>
      <c r="F41" s="22"/>
      <c r="G41" s="19">
        <v>321045</v>
      </c>
      <c r="H41" s="27"/>
      <c r="J41" s="33"/>
      <c r="K41" s="33"/>
      <c r="L41" s="12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ht="24" customHeight="1">
      <c r="A42" s="1" t="s">
        <v>55</v>
      </c>
      <c r="C42" s="62"/>
      <c r="D42" s="62"/>
      <c r="E42" s="21">
        <v>291113</v>
      </c>
      <c r="F42" s="22"/>
      <c r="G42" s="21">
        <v>142099</v>
      </c>
      <c r="H42" s="27"/>
      <c r="J42" s="33"/>
      <c r="K42" s="33"/>
      <c r="L42" s="12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24" customHeight="1">
      <c r="A43" s="1" t="s">
        <v>68</v>
      </c>
      <c r="C43" s="62"/>
      <c r="D43" s="62"/>
      <c r="E43" s="19">
        <v>256846</v>
      </c>
      <c r="F43" s="22"/>
      <c r="G43" s="21">
        <v>246131</v>
      </c>
      <c r="H43" s="27"/>
      <c r="J43" s="33"/>
      <c r="K43" s="33"/>
      <c r="L43" s="12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ht="24" customHeight="1">
      <c r="A44" s="1" t="s">
        <v>30</v>
      </c>
      <c r="C44" s="18"/>
      <c r="D44" s="62"/>
      <c r="E44" s="19">
        <v>519186</v>
      </c>
      <c r="F44" s="22"/>
      <c r="G44" s="19">
        <v>138150</v>
      </c>
      <c r="H44" s="27"/>
      <c r="J44" s="33"/>
      <c r="K44" s="33"/>
      <c r="L44" s="12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ht="24" customHeight="1">
      <c r="A45" s="16" t="s">
        <v>31</v>
      </c>
      <c r="C45" s="62"/>
      <c r="D45" s="62"/>
      <c r="E45" s="66">
        <f>SUM(E33:E44)</f>
        <v>236555429</v>
      </c>
      <c r="F45" s="22"/>
      <c r="G45" s="35">
        <f>SUM(G33:G44)</f>
        <v>216379623</v>
      </c>
      <c r="H45" s="27"/>
      <c r="J45" s="33"/>
      <c r="K45" s="33"/>
      <c r="M45" s="33"/>
    </row>
    <row r="46" spans="1:25" ht="24" customHeight="1">
      <c r="A46" s="16" t="s">
        <v>61</v>
      </c>
      <c r="C46" s="28"/>
      <c r="D46" s="28"/>
      <c r="E46" s="19"/>
      <c r="F46" s="26"/>
      <c r="G46" s="19"/>
      <c r="J46" s="33"/>
      <c r="K46" s="33"/>
      <c r="L46" s="111"/>
      <c r="M46" s="33"/>
    </row>
    <row r="47" spans="1:25" ht="24" customHeight="1">
      <c r="A47" s="1" t="s">
        <v>32</v>
      </c>
      <c r="C47" s="18"/>
      <c r="D47" s="11"/>
      <c r="E47" s="19"/>
      <c r="F47" s="26"/>
      <c r="G47" s="19"/>
      <c r="J47" s="33"/>
      <c r="K47" s="33"/>
      <c r="M47" s="33"/>
    </row>
    <row r="48" spans="1:25" ht="24" customHeight="1">
      <c r="A48" s="29" t="s">
        <v>93</v>
      </c>
      <c r="C48" s="18"/>
      <c r="D48" s="18"/>
      <c r="E48" s="21"/>
      <c r="F48" s="31"/>
      <c r="G48" s="21"/>
      <c r="J48" s="33"/>
      <c r="K48" s="33"/>
      <c r="M48" s="33"/>
    </row>
    <row r="49" spans="1:14" ht="24" customHeight="1">
      <c r="A49" s="29" t="s">
        <v>63</v>
      </c>
      <c r="C49" s="18"/>
      <c r="D49" s="18"/>
      <c r="E49" s="21">
        <v>20000000</v>
      </c>
      <c r="F49" s="31"/>
      <c r="G49" s="21">
        <v>20000000</v>
      </c>
      <c r="J49" s="33"/>
      <c r="K49" s="33"/>
      <c r="M49" s="33"/>
      <c r="N49" s="33"/>
    </row>
    <row r="50" spans="1:14" ht="24" customHeight="1">
      <c r="A50" s="29" t="s">
        <v>92</v>
      </c>
      <c r="C50" s="18"/>
      <c r="D50" s="62"/>
      <c r="E50" s="21">
        <v>10598915</v>
      </c>
      <c r="F50" s="31"/>
      <c r="G50" s="21">
        <v>10598915</v>
      </c>
      <c r="J50" s="33"/>
      <c r="K50" s="33"/>
      <c r="M50" s="33"/>
      <c r="N50" s="33"/>
    </row>
    <row r="51" spans="1:14" ht="24" customHeight="1">
      <c r="A51" s="29" t="s">
        <v>74</v>
      </c>
      <c r="C51" s="18">
        <v>10</v>
      </c>
      <c r="D51" s="62"/>
      <c r="E51" s="21">
        <v>-2968611</v>
      </c>
      <c r="F51" s="32"/>
      <c r="G51" s="21">
        <v>-1457412</v>
      </c>
      <c r="J51" s="33"/>
      <c r="K51" s="33"/>
      <c r="M51" s="33"/>
      <c r="N51" s="33"/>
    </row>
    <row r="52" spans="1:14" ht="24" customHeight="1">
      <c r="A52" s="29" t="s">
        <v>33</v>
      </c>
      <c r="C52" s="62"/>
      <c r="D52" s="62"/>
      <c r="E52" s="21"/>
      <c r="F52" s="22"/>
      <c r="G52" s="21"/>
      <c r="I52" s="33"/>
      <c r="J52" s="33"/>
      <c r="K52" s="33"/>
      <c r="M52" s="33"/>
    </row>
    <row r="53" spans="1:14" ht="24" customHeight="1">
      <c r="A53" s="29" t="s">
        <v>109</v>
      </c>
      <c r="C53" s="18"/>
      <c r="D53" s="62"/>
      <c r="E53" s="21">
        <v>924300</v>
      </c>
      <c r="F53" s="22"/>
      <c r="G53" s="21">
        <v>924300</v>
      </c>
      <c r="I53" s="33"/>
      <c r="J53" s="33"/>
      <c r="K53" s="33"/>
      <c r="M53" s="33"/>
    </row>
    <row r="54" spans="1:14" ht="24" customHeight="1">
      <c r="A54" s="29" t="s">
        <v>34</v>
      </c>
      <c r="C54" s="67"/>
      <c r="D54" s="67"/>
      <c r="E54" s="21">
        <v>5816099</v>
      </c>
      <c r="F54" s="34"/>
      <c r="G54" s="21">
        <v>5033236</v>
      </c>
      <c r="I54" s="33"/>
      <c r="J54" s="111"/>
      <c r="K54" s="33"/>
      <c r="M54" s="33"/>
    </row>
    <row r="55" spans="1:14" ht="24" customHeight="1">
      <c r="A55" s="16" t="s">
        <v>51</v>
      </c>
      <c r="C55" s="61"/>
      <c r="D55" s="61"/>
      <c r="E55" s="66">
        <f>SUM(E49:E54)</f>
        <v>34370703</v>
      </c>
      <c r="F55" s="22"/>
      <c r="G55" s="35">
        <f>SUM(G49:G54)</f>
        <v>35099039</v>
      </c>
      <c r="I55" s="33"/>
      <c r="J55" s="33"/>
      <c r="K55" s="33"/>
      <c r="M55" s="33"/>
    </row>
    <row r="56" spans="1:14" ht="24" customHeight="1" thickBot="1">
      <c r="A56" s="16" t="s">
        <v>62</v>
      </c>
      <c r="C56" s="61"/>
      <c r="D56" s="61"/>
      <c r="E56" s="68">
        <f>SUM(E55,E45)</f>
        <v>270926132</v>
      </c>
      <c r="F56" s="22"/>
      <c r="G56" s="30">
        <f>SUM(G55,G45)</f>
        <v>251478662</v>
      </c>
      <c r="J56" s="33"/>
      <c r="K56" s="33"/>
      <c r="M56" s="33"/>
    </row>
    <row r="57" spans="1:14" ht="24" customHeight="1" thickTop="1">
      <c r="A57" s="1"/>
      <c r="C57" s="11"/>
      <c r="D57" s="11"/>
      <c r="E57" s="71">
        <f>E56-E21</f>
        <v>0</v>
      </c>
      <c r="F57" s="32"/>
      <c r="G57" s="71">
        <f>G56-G21</f>
        <v>0</v>
      </c>
      <c r="J57" s="33"/>
      <c r="K57" s="33"/>
      <c r="M57" s="33"/>
    </row>
    <row r="58" spans="1:14" ht="24" customHeight="1">
      <c r="A58" s="1" t="s">
        <v>4</v>
      </c>
      <c r="C58" s="11"/>
      <c r="D58" s="11"/>
      <c r="E58" s="36"/>
      <c r="F58" s="36"/>
      <c r="J58" s="33"/>
      <c r="K58" s="33"/>
      <c r="M58" s="33"/>
    </row>
    <row r="59" spans="1:14" ht="24" customHeight="1">
      <c r="E59" s="36"/>
      <c r="F59" s="36"/>
    </row>
    <row r="60" spans="1:14" ht="24" customHeight="1">
      <c r="A60" s="37"/>
      <c r="E60" s="36"/>
      <c r="F60" s="36"/>
    </row>
    <row r="61" spans="1:14" ht="24" customHeight="1">
      <c r="A61" s="7"/>
      <c r="E61" s="36"/>
      <c r="F61" s="36"/>
    </row>
    <row r="62" spans="1:14" ht="24" customHeight="1">
      <c r="B62" s="11" t="s">
        <v>1</v>
      </c>
      <c r="E62" s="36"/>
      <c r="F62" s="36"/>
    </row>
    <row r="63" spans="1:14" s="7" customFormat="1" ht="24" customHeight="1">
      <c r="A63" s="37"/>
      <c r="B63" s="11"/>
      <c r="C63" s="38"/>
      <c r="D63" s="38"/>
      <c r="E63" s="24"/>
      <c r="F63" s="24"/>
      <c r="G63" s="39"/>
    </row>
    <row r="64" spans="1:14" ht="24" customHeight="1">
      <c r="E64" s="26"/>
      <c r="F64" s="26"/>
    </row>
    <row r="65" spans="5:6" ht="24" customHeight="1">
      <c r="E65" s="26"/>
      <c r="F65" s="26"/>
    </row>
    <row r="66" spans="5:6" ht="24" customHeight="1">
      <c r="E66" s="26"/>
      <c r="F66" s="26"/>
    </row>
    <row r="67" spans="5:6" ht="24" customHeight="1">
      <c r="E67" s="26"/>
      <c r="F67" s="26"/>
    </row>
    <row r="68" spans="5:6" ht="24" customHeight="1">
      <c r="E68" s="26"/>
      <c r="F68" s="26"/>
    </row>
    <row r="69" spans="5:6" ht="24" customHeight="1">
      <c r="E69" s="26"/>
      <c r="F69" s="26"/>
    </row>
    <row r="70" spans="5:6" ht="24" customHeight="1">
      <c r="E70" s="26"/>
      <c r="F70" s="26"/>
    </row>
    <row r="71" spans="5:6" ht="24" customHeight="1">
      <c r="E71" s="26"/>
      <c r="F71" s="26"/>
    </row>
    <row r="72" spans="5:6" ht="24" customHeight="1">
      <c r="E72" s="26"/>
      <c r="F72" s="26"/>
    </row>
    <row r="73" spans="5:6" ht="24" customHeight="1">
      <c r="E73" s="26"/>
      <c r="F73" s="26"/>
    </row>
    <row r="74" spans="5:6" ht="24" customHeight="1">
      <c r="E74" s="26"/>
      <c r="F74" s="26"/>
    </row>
    <row r="75" spans="5:6" ht="24" customHeight="1">
      <c r="E75" s="26"/>
      <c r="F75" s="26"/>
    </row>
    <row r="76" spans="5:6" ht="24" customHeight="1">
      <c r="E76" s="26"/>
      <c r="F76" s="26"/>
    </row>
    <row r="77" spans="5:6" ht="24" customHeight="1">
      <c r="E77" s="26"/>
      <c r="F77" s="26"/>
    </row>
    <row r="78" spans="5:6" ht="24" customHeight="1">
      <c r="E78" s="26"/>
      <c r="F78" s="26"/>
    </row>
    <row r="79" spans="5:6" ht="24" customHeight="1">
      <c r="E79" s="26"/>
      <c r="F79" s="26"/>
    </row>
    <row r="80" spans="5:6" ht="24" customHeight="1">
      <c r="E80" s="26"/>
      <c r="F80" s="26"/>
    </row>
    <row r="81" spans="5:6" ht="24" customHeight="1">
      <c r="E81" s="26"/>
      <c r="F81" s="26"/>
    </row>
    <row r="82" spans="5:6" ht="24" customHeight="1">
      <c r="E82" s="26"/>
      <c r="F82" s="26"/>
    </row>
    <row r="83" spans="5:6" ht="24" customHeight="1">
      <c r="E83" s="26"/>
      <c r="F83" s="26"/>
    </row>
    <row r="84" spans="5:6" ht="24" customHeight="1">
      <c r="E84" s="26"/>
      <c r="F84" s="26"/>
    </row>
    <row r="85" spans="5:6" ht="24" customHeight="1">
      <c r="E85" s="26"/>
      <c r="F85" s="26"/>
    </row>
    <row r="86" spans="5:6" ht="24" customHeight="1">
      <c r="E86" s="26"/>
      <c r="F86" s="26"/>
    </row>
    <row r="87" spans="5:6" ht="24" customHeight="1">
      <c r="E87" s="26"/>
      <c r="F87" s="26"/>
    </row>
    <row r="88" spans="5:6" ht="24" customHeight="1">
      <c r="E88" s="26"/>
      <c r="F88" s="26"/>
    </row>
    <row r="89" spans="5:6" ht="24" customHeight="1">
      <c r="E89" s="26"/>
      <c r="F89" s="26"/>
    </row>
    <row r="90" spans="5:6" ht="24" customHeight="1">
      <c r="E90" s="26"/>
      <c r="F90" s="26"/>
    </row>
    <row r="91" spans="5:6" ht="24" customHeight="1">
      <c r="E91" s="26"/>
      <c r="F91" s="26"/>
    </row>
    <row r="92" spans="5:6" ht="24" customHeight="1">
      <c r="E92" s="26"/>
      <c r="F92" s="26"/>
    </row>
    <row r="93" spans="5:6" ht="24" customHeight="1">
      <c r="E93" s="26"/>
      <c r="F93" s="26"/>
    </row>
    <row r="94" spans="5:6" ht="24" customHeight="1">
      <c r="E94" s="26"/>
      <c r="F94" s="26"/>
    </row>
    <row r="95" spans="5:6" ht="24" customHeight="1">
      <c r="E95" s="26"/>
      <c r="F95" s="26"/>
    </row>
    <row r="96" spans="5:6" ht="24" customHeight="1">
      <c r="E96" s="26"/>
      <c r="F96" s="26"/>
    </row>
    <row r="97" spans="5:6" ht="24" customHeight="1">
      <c r="E97" s="26"/>
      <c r="F97" s="26"/>
    </row>
    <row r="98" spans="5:6" ht="24" customHeight="1">
      <c r="E98" s="26"/>
      <c r="F98" s="26"/>
    </row>
    <row r="99" spans="5:6" ht="24" customHeight="1">
      <c r="E99" s="26"/>
      <c r="F99" s="26"/>
    </row>
    <row r="100" spans="5:6" ht="24" customHeight="1">
      <c r="E100" s="26"/>
      <c r="F100" s="26"/>
    </row>
    <row r="101" spans="5:6" ht="24" customHeight="1">
      <c r="E101" s="26"/>
      <c r="F101" s="26"/>
    </row>
    <row r="102" spans="5:6" ht="24" customHeight="1">
      <c r="E102" s="26"/>
      <c r="F102" s="26"/>
    </row>
    <row r="103" spans="5:6" ht="24" customHeight="1">
      <c r="E103" s="26"/>
      <c r="F103" s="26"/>
    </row>
    <row r="104" spans="5:6" ht="24" customHeight="1">
      <c r="E104" s="26"/>
      <c r="F104" s="26"/>
    </row>
    <row r="105" spans="5:6" ht="24" customHeight="1">
      <c r="E105" s="26"/>
      <c r="F105" s="26"/>
    </row>
    <row r="106" spans="5:6" ht="24" customHeight="1">
      <c r="E106" s="26"/>
      <c r="F106" s="26"/>
    </row>
    <row r="107" spans="5:6" ht="24" customHeight="1">
      <c r="E107" s="26"/>
      <c r="F107" s="26"/>
    </row>
    <row r="108" spans="5:6" ht="24" customHeight="1">
      <c r="E108" s="26"/>
      <c r="F108" s="26"/>
    </row>
    <row r="109" spans="5:6" ht="24" customHeight="1">
      <c r="E109" s="26"/>
      <c r="F109" s="26"/>
    </row>
    <row r="110" spans="5:6" ht="24" customHeight="1">
      <c r="E110" s="26"/>
      <c r="F110" s="26"/>
    </row>
    <row r="111" spans="5:6" ht="24" customHeight="1">
      <c r="E111" s="26"/>
      <c r="F111" s="26"/>
    </row>
    <row r="112" spans="5:6" ht="24" customHeight="1">
      <c r="E112" s="26"/>
      <c r="F112" s="26"/>
    </row>
    <row r="113" spans="5:6" ht="24" customHeight="1">
      <c r="E113" s="26"/>
      <c r="F113" s="26"/>
    </row>
    <row r="114" spans="5:6" ht="24" customHeight="1">
      <c r="E114" s="26"/>
      <c r="F114" s="26"/>
    </row>
    <row r="115" spans="5:6" ht="24" customHeight="1">
      <c r="E115" s="26"/>
      <c r="F115" s="26"/>
    </row>
    <row r="116" spans="5:6" ht="24" customHeight="1">
      <c r="E116" s="26"/>
      <c r="F116" s="26"/>
    </row>
    <row r="117" spans="5:6" ht="24" customHeight="1">
      <c r="E117" s="26"/>
      <c r="F117" s="26"/>
    </row>
    <row r="118" spans="5:6" ht="24" customHeight="1">
      <c r="E118" s="26"/>
      <c r="F118" s="26"/>
    </row>
    <row r="119" spans="5:6" ht="24" customHeight="1">
      <c r="E119" s="26"/>
      <c r="F119" s="26"/>
    </row>
    <row r="120" spans="5:6" ht="24" customHeight="1">
      <c r="E120" s="26"/>
      <c r="F120" s="26"/>
    </row>
    <row r="121" spans="5:6" ht="24" customHeight="1">
      <c r="E121" s="26"/>
      <c r="F121" s="26"/>
    </row>
    <row r="122" spans="5:6" ht="24" customHeight="1">
      <c r="E122" s="26"/>
      <c r="F122" s="26"/>
    </row>
    <row r="123" spans="5:6" ht="24" customHeight="1">
      <c r="E123" s="26"/>
      <c r="F123" s="26"/>
    </row>
    <row r="124" spans="5:6" ht="24" customHeight="1">
      <c r="E124" s="26"/>
      <c r="F124" s="26"/>
    </row>
    <row r="125" spans="5:6" ht="24" customHeight="1">
      <c r="E125" s="26"/>
      <c r="F125" s="26"/>
    </row>
    <row r="126" spans="5:6" ht="24" customHeight="1">
      <c r="E126" s="26"/>
      <c r="F126" s="26"/>
    </row>
    <row r="127" spans="5:6" ht="24" customHeight="1">
      <c r="E127" s="26"/>
      <c r="F127" s="26"/>
    </row>
    <row r="128" spans="5:6" ht="24" customHeight="1">
      <c r="E128" s="26"/>
      <c r="F128" s="26"/>
    </row>
    <row r="129" spans="5:6" ht="24" customHeight="1">
      <c r="E129" s="26"/>
      <c r="F129" s="26"/>
    </row>
    <row r="130" spans="5:6" ht="24" customHeight="1">
      <c r="E130" s="26"/>
      <c r="F130" s="26"/>
    </row>
    <row r="131" spans="5:6" ht="24" customHeight="1">
      <c r="E131" s="26"/>
      <c r="F131" s="26"/>
    </row>
    <row r="132" spans="5:6" ht="24" customHeight="1">
      <c r="E132" s="26"/>
      <c r="F132" s="26"/>
    </row>
    <row r="133" spans="5:6" ht="24" customHeight="1">
      <c r="E133" s="26"/>
      <c r="F133" s="26"/>
    </row>
    <row r="134" spans="5:6" ht="24" customHeight="1">
      <c r="E134" s="26"/>
      <c r="F134" s="26"/>
    </row>
    <row r="135" spans="5:6" ht="24" customHeight="1">
      <c r="E135" s="26"/>
      <c r="F135" s="26"/>
    </row>
    <row r="136" spans="5:6" ht="24" customHeight="1">
      <c r="E136" s="26"/>
      <c r="F136" s="26"/>
    </row>
    <row r="137" spans="5:6" ht="24" customHeight="1">
      <c r="E137" s="26"/>
      <c r="F137" s="26"/>
    </row>
    <row r="138" spans="5:6" ht="24" customHeight="1">
      <c r="E138" s="26"/>
      <c r="F138" s="26"/>
    </row>
    <row r="139" spans="5:6" ht="24" customHeight="1">
      <c r="E139" s="26"/>
      <c r="F139" s="26"/>
    </row>
    <row r="140" spans="5:6" ht="24" customHeight="1">
      <c r="E140" s="26"/>
      <c r="F140" s="26"/>
    </row>
    <row r="141" spans="5:6" ht="24" customHeight="1">
      <c r="E141" s="26"/>
      <c r="F141" s="26"/>
    </row>
    <row r="142" spans="5:6" ht="24" customHeight="1">
      <c r="E142" s="26"/>
      <c r="F142" s="26"/>
    </row>
    <row r="143" spans="5:6" ht="24" customHeight="1">
      <c r="E143" s="26"/>
      <c r="F143" s="26"/>
    </row>
    <row r="144" spans="5:6" ht="24" customHeight="1">
      <c r="E144" s="26"/>
      <c r="F144" s="26"/>
    </row>
    <row r="145" spans="5:6" ht="24" customHeight="1">
      <c r="E145" s="26"/>
      <c r="F145" s="26"/>
    </row>
    <row r="146" spans="5:6" ht="24" customHeight="1">
      <c r="E146" s="26"/>
      <c r="F146" s="26"/>
    </row>
    <row r="147" spans="5:6" ht="24" customHeight="1">
      <c r="E147" s="26"/>
      <c r="F147" s="26"/>
    </row>
    <row r="148" spans="5:6" ht="24" customHeight="1">
      <c r="E148" s="26"/>
      <c r="F148" s="26"/>
    </row>
    <row r="149" spans="5:6" ht="24" customHeight="1">
      <c r="E149" s="26"/>
      <c r="F149" s="26"/>
    </row>
    <row r="150" spans="5:6" ht="24" customHeight="1">
      <c r="E150" s="26"/>
      <c r="F150" s="26"/>
    </row>
    <row r="151" spans="5:6" ht="24" customHeight="1">
      <c r="E151" s="26"/>
      <c r="F151" s="26"/>
    </row>
    <row r="152" spans="5:6" ht="24" customHeight="1">
      <c r="E152" s="26"/>
      <c r="F152" s="26"/>
    </row>
    <row r="153" spans="5:6" ht="24" customHeight="1">
      <c r="E153" s="26"/>
      <c r="F153" s="26"/>
    </row>
    <row r="154" spans="5:6" ht="24" customHeight="1">
      <c r="E154" s="26"/>
      <c r="F154" s="26"/>
    </row>
    <row r="155" spans="5:6" ht="24" customHeight="1">
      <c r="E155" s="26"/>
      <c r="F155" s="26"/>
    </row>
    <row r="156" spans="5:6" ht="24" customHeight="1">
      <c r="E156" s="26"/>
      <c r="F156" s="26"/>
    </row>
    <row r="157" spans="5:6" ht="24" customHeight="1">
      <c r="E157" s="26"/>
      <c r="F157" s="26"/>
    </row>
    <row r="158" spans="5:6" ht="24" customHeight="1">
      <c r="E158" s="26"/>
      <c r="F158" s="26"/>
    </row>
    <row r="159" spans="5:6" ht="24" customHeight="1">
      <c r="E159" s="26"/>
      <c r="F159" s="26"/>
    </row>
    <row r="160" spans="5:6" ht="24" customHeight="1">
      <c r="E160" s="26"/>
      <c r="F160" s="26"/>
    </row>
    <row r="161" spans="5:6" ht="24" customHeight="1">
      <c r="E161" s="26"/>
      <c r="F161" s="26"/>
    </row>
    <row r="162" spans="5:6" ht="24" customHeight="1">
      <c r="E162" s="26"/>
      <c r="F162" s="26"/>
    </row>
    <row r="163" spans="5:6" ht="24" customHeight="1">
      <c r="E163" s="26"/>
      <c r="F163" s="26"/>
    </row>
    <row r="164" spans="5:6" ht="24" customHeight="1">
      <c r="E164" s="26"/>
      <c r="F164" s="26"/>
    </row>
    <row r="165" spans="5:6" ht="24" customHeight="1">
      <c r="E165" s="26"/>
      <c r="F165" s="26"/>
    </row>
    <row r="166" spans="5:6" ht="24" customHeight="1">
      <c r="E166" s="26"/>
      <c r="F166" s="26"/>
    </row>
    <row r="167" spans="5:6" ht="24" customHeight="1">
      <c r="E167" s="26"/>
      <c r="F167" s="26"/>
    </row>
    <row r="168" spans="5:6" ht="24" customHeight="1">
      <c r="E168" s="26"/>
      <c r="F168" s="26"/>
    </row>
    <row r="169" spans="5:6" ht="24" customHeight="1">
      <c r="E169" s="26"/>
      <c r="F169" s="26"/>
    </row>
    <row r="170" spans="5:6" ht="24" customHeight="1">
      <c r="E170" s="26"/>
      <c r="F170" s="26"/>
    </row>
    <row r="171" spans="5:6" ht="24" customHeight="1">
      <c r="E171" s="26"/>
      <c r="F171" s="26"/>
    </row>
    <row r="172" spans="5:6" ht="24" customHeight="1">
      <c r="E172" s="26"/>
      <c r="F172" s="26"/>
    </row>
    <row r="173" spans="5:6" ht="24" customHeight="1">
      <c r="E173" s="26"/>
      <c r="F173" s="26"/>
    </row>
    <row r="174" spans="5:6" ht="24" customHeight="1">
      <c r="E174" s="26"/>
      <c r="F174" s="26"/>
    </row>
    <row r="175" spans="5:6" ht="24" customHeight="1">
      <c r="E175" s="26"/>
      <c r="F175" s="26"/>
    </row>
    <row r="176" spans="5:6" ht="24" customHeight="1">
      <c r="E176" s="26"/>
      <c r="F176" s="26"/>
    </row>
  </sheetData>
  <phoneticPr fontId="0" type="noConversion"/>
  <printOptions horizontalCentered="1" gridLinesSet="0"/>
  <pageMargins left="0.86614173228346458" right="0.55118110236220474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1"/>
  <sheetViews>
    <sheetView showGridLines="0" view="pageBreakPreview" zoomScale="85" zoomScaleNormal="70" zoomScaleSheetLayoutView="85" workbookViewId="0">
      <selection activeCell="B31" sqref="B31"/>
    </sheetView>
  </sheetViews>
  <sheetFormatPr defaultColWidth="10.85546875" defaultRowHeight="24" customHeight="1"/>
  <cols>
    <col min="1" max="1" width="51.5703125" style="11" customWidth="1"/>
    <col min="2" max="2" width="13.140625" style="11" customWidth="1"/>
    <col min="3" max="3" width="9.140625" style="23" bestFit="1" customWidth="1"/>
    <col min="4" max="4" width="1.140625" style="23" customWidth="1"/>
    <col min="5" max="5" width="16.85546875" style="12" customWidth="1"/>
    <col min="6" max="6" width="1.140625" style="12" customWidth="1"/>
    <col min="7" max="7" width="16.85546875" style="5" customWidth="1"/>
    <col min="8" max="8" width="1.42578125" style="11" customWidth="1"/>
    <col min="9" max="16384" width="10.85546875" style="11"/>
  </cols>
  <sheetData>
    <row r="1" spans="1:7" ht="24" customHeight="1">
      <c r="B1" s="3"/>
      <c r="C1" s="4"/>
      <c r="D1" s="4"/>
      <c r="E1" s="6"/>
      <c r="F1" s="6"/>
      <c r="G1" s="5" t="s">
        <v>162</v>
      </c>
    </row>
    <row r="2" spans="1:7" ht="24" customHeight="1">
      <c r="A2" s="2" t="s">
        <v>86</v>
      </c>
      <c r="B2" s="3"/>
      <c r="C2" s="4"/>
      <c r="D2" s="4"/>
      <c r="E2" s="6"/>
      <c r="F2" s="6"/>
    </row>
    <row r="3" spans="1:7" ht="24" customHeight="1">
      <c r="A3" s="8" t="s">
        <v>41</v>
      </c>
      <c r="B3" s="3"/>
      <c r="C3" s="9"/>
      <c r="D3" s="9"/>
      <c r="E3" s="50"/>
      <c r="F3" s="51"/>
      <c r="G3" s="50"/>
    </row>
    <row r="4" spans="1:7" ht="24" customHeight="1">
      <c r="A4" s="8" t="s">
        <v>169</v>
      </c>
      <c r="B4" s="40"/>
      <c r="C4" s="41"/>
      <c r="D4" s="41"/>
      <c r="E4" s="53"/>
      <c r="F4" s="52"/>
      <c r="G4" s="53"/>
    </row>
    <row r="5" spans="1:7" ht="24" customHeight="1">
      <c r="A5" s="8"/>
      <c r="C5" s="5"/>
      <c r="D5" s="5"/>
      <c r="E5" s="50"/>
      <c r="F5" s="46"/>
      <c r="G5" s="50" t="s">
        <v>69</v>
      </c>
    </row>
    <row r="6" spans="1:7" ht="24" customHeight="1">
      <c r="A6" s="40"/>
      <c r="C6" s="13" t="s">
        <v>0</v>
      </c>
      <c r="D6" s="14"/>
      <c r="E6" s="54" t="s">
        <v>157</v>
      </c>
      <c r="F6" s="55"/>
      <c r="G6" s="54" t="s">
        <v>143</v>
      </c>
    </row>
    <row r="7" spans="1:7" ht="24" customHeight="1">
      <c r="A7" s="40" t="s">
        <v>67</v>
      </c>
      <c r="C7" s="14"/>
      <c r="D7" s="14"/>
      <c r="E7" s="55"/>
      <c r="F7" s="55"/>
      <c r="G7" s="55"/>
    </row>
    <row r="8" spans="1:7" ht="24" customHeight="1">
      <c r="A8" s="1" t="s">
        <v>42</v>
      </c>
      <c r="C8" s="18">
        <v>12</v>
      </c>
      <c r="D8" s="11"/>
      <c r="E8" s="73">
        <v>2208776</v>
      </c>
      <c r="F8" s="21"/>
      <c r="G8" s="73">
        <v>2055966</v>
      </c>
    </row>
    <row r="9" spans="1:7" ht="24" customHeight="1">
      <c r="A9" s="1" t="s">
        <v>7</v>
      </c>
      <c r="C9" s="18">
        <v>13</v>
      </c>
      <c r="D9" s="18"/>
      <c r="E9" s="74">
        <v>-624553</v>
      </c>
      <c r="F9" s="21"/>
      <c r="G9" s="74">
        <v>-526915</v>
      </c>
    </row>
    <row r="10" spans="1:7" ht="24" customHeight="1">
      <c r="A10" s="16" t="s">
        <v>43</v>
      </c>
      <c r="C10" s="11"/>
      <c r="D10" s="11"/>
      <c r="E10" s="21">
        <f>SUM(E8:E9)</f>
        <v>1584223</v>
      </c>
      <c r="F10" s="31"/>
      <c r="G10" s="21">
        <f>SUM(G8:G9)</f>
        <v>1529051</v>
      </c>
    </row>
    <row r="11" spans="1:7" ht="24" customHeight="1">
      <c r="A11" s="29" t="s">
        <v>44</v>
      </c>
      <c r="C11" s="18">
        <v>14</v>
      </c>
      <c r="D11" s="18"/>
      <c r="E11" s="75">
        <v>95120</v>
      </c>
      <c r="F11" s="90"/>
      <c r="G11" s="75">
        <v>98084</v>
      </c>
    </row>
    <row r="12" spans="1:7" ht="24" customHeight="1">
      <c r="A12" s="29" t="s">
        <v>45</v>
      </c>
      <c r="C12" s="18">
        <v>14</v>
      </c>
      <c r="D12" s="18"/>
      <c r="E12" s="76">
        <v>-20762</v>
      </c>
      <c r="F12" s="90"/>
      <c r="G12" s="76">
        <v>-17344</v>
      </c>
    </row>
    <row r="13" spans="1:7" ht="24" customHeight="1">
      <c r="A13" s="2" t="s">
        <v>46</v>
      </c>
      <c r="C13" s="18"/>
      <c r="D13" s="18"/>
      <c r="E13" s="21">
        <f>SUM(E11:E12)</f>
        <v>74358</v>
      </c>
      <c r="F13" s="31"/>
      <c r="G13" s="21">
        <f>SUM(G11:G12)</f>
        <v>80740</v>
      </c>
    </row>
    <row r="14" spans="1:7" ht="24" customHeight="1">
      <c r="A14" s="29" t="s">
        <v>183</v>
      </c>
      <c r="C14" s="5"/>
      <c r="D14" s="5"/>
      <c r="E14" s="5"/>
      <c r="F14" s="5"/>
    </row>
    <row r="15" spans="1:7" ht="24" customHeight="1">
      <c r="A15" s="29" t="s">
        <v>96</v>
      </c>
      <c r="C15" s="18"/>
      <c r="D15" s="18"/>
      <c r="E15" s="21">
        <v>27164</v>
      </c>
      <c r="F15" s="31"/>
      <c r="G15" s="21">
        <v>8997</v>
      </c>
    </row>
    <row r="16" spans="1:7" ht="24" customHeight="1">
      <c r="A16" s="29" t="s">
        <v>59</v>
      </c>
      <c r="C16" s="18"/>
      <c r="D16" s="18"/>
      <c r="E16" s="21">
        <v>0</v>
      </c>
      <c r="F16" s="21"/>
      <c r="G16" s="21">
        <v>56324</v>
      </c>
    </row>
    <row r="17" spans="1:7" ht="24" customHeight="1">
      <c r="A17" s="29" t="s">
        <v>64</v>
      </c>
      <c r="C17" s="18"/>
      <c r="D17" s="18"/>
      <c r="E17" s="21">
        <v>102964</v>
      </c>
      <c r="F17" s="21"/>
      <c r="G17" s="21">
        <v>470388</v>
      </c>
    </row>
    <row r="18" spans="1:7" ht="24" customHeight="1">
      <c r="A18" s="1" t="s">
        <v>113</v>
      </c>
      <c r="C18" s="18"/>
      <c r="D18" s="11"/>
      <c r="E18" s="63">
        <v>9432</v>
      </c>
      <c r="F18" s="21"/>
      <c r="G18" s="21">
        <v>11652</v>
      </c>
    </row>
    <row r="19" spans="1:7" ht="24" customHeight="1">
      <c r="A19" s="16" t="s">
        <v>124</v>
      </c>
      <c r="C19" s="11"/>
      <c r="D19" s="11"/>
      <c r="E19" s="35">
        <f>SUM(E10,E13:E18)</f>
        <v>1798141</v>
      </c>
      <c r="F19" s="31"/>
      <c r="G19" s="35">
        <f>SUM(G10,G13:G18)</f>
        <v>2157152</v>
      </c>
    </row>
    <row r="20" spans="1:7" ht="24" customHeight="1">
      <c r="A20" s="16" t="s">
        <v>110</v>
      </c>
      <c r="C20" s="11"/>
      <c r="D20" s="11"/>
      <c r="E20" s="21"/>
      <c r="F20" s="31"/>
      <c r="G20" s="21"/>
    </row>
    <row r="21" spans="1:7" ht="24" customHeight="1">
      <c r="A21" s="1" t="s">
        <v>16</v>
      </c>
      <c r="B21" s="33"/>
      <c r="C21" s="18"/>
      <c r="D21" s="11"/>
      <c r="E21" s="73">
        <v>380310</v>
      </c>
      <c r="F21" s="31"/>
      <c r="G21" s="73">
        <v>304622</v>
      </c>
    </row>
    <row r="22" spans="1:7" ht="24" customHeight="1">
      <c r="A22" s="1" t="s">
        <v>19</v>
      </c>
      <c r="B22" s="33"/>
      <c r="C22" s="18"/>
      <c r="D22" s="11"/>
      <c r="E22" s="78">
        <v>2505</v>
      </c>
      <c r="F22" s="31"/>
      <c r="G22" s="78">
        <v>4494</v>
      </c>
    </row>
    <row r="23" spans="1:7" ht="24" customHeight="1">
      <c r="A23" s="1" t="s">
        <v>17</v>
      </c>
      <c r="B23" s="33"/>
      <c r="C23" s="18"/>
      <c r="D23" s="11"/>
      <c r="E23" s="78">
        <v>159077</v>
      </c>
      <c r="F23" s="31"/>
      <c r="G23" s="78">
        <v>145149</v>
      </c>
    </row>
    <row r="24" spans="1:7" ht="24" customHeight="1">
      <c r="A24" s="1" t="s">
        <v>18</v>
      </c>
      <c r="B24" s="33"/>
      <c r="C24" s="11"/>
      <c r="D24" s="11"/>
      <c r="E24" s="78">
        <v>66401</v>
      </c>
      <c r="F24" s="31"/>
      <c r="G24" s="78">
        <v>58459</v>
      </c>
    </row>
    <row r="25" spans="1:7" ht="24" customHeight="1">
      <c r="A25" s="1" t="s">
        <v>56</v>
      </c>
      <c r="B25" s="33"/>
      <c r="C25" s="11"/>
      <c r="D25" s="11"/>
      <c r="E25" s="78">
        <v>42288</v>
      </c>
      <c r="F25" s="31"/>
      <c r="G25" s="78">
        <v>21004</v>
      </c>
    </row>
    <row r="26" spans="1:7" ht="24" customHeight="1">
      <c r="A26" s="1" t="s">
        <v>57</v>
      </c>
      <c r="B26" s="33"/>
      <c r="C26" s="11"/>
      <c r="D26" s="11"/>
      <c r="E26" s="78">
        <v>28484</v>
      </c>
      <c r="F26" s="31"/>
      <c r="G26" s="78">
        <v>28325</v>
      </c>
    </row>
    <row r="27" spans="1:7" ht="24" customHeight="1">
      <c r="A27" s="1" t="s">
        <v>95</v>
      </c>
      <c r="B27" s="33"/>
      <c r="C27" s="11"/>
      <c r="D27" s="11"/>
      <c r="E27" s="78">
        <v>80964</v>
      </c>
      <c r="F27" s="31"/>
      <c r="G27" s="78">
        <v>81207</v>
      </c>
    </row>
    <row r="28" spans="1:7" ht="24" customHeight="1">
      <c r="A28" s="1" t="s">
        <v>111</v>
      </c>
      <c r="B28" s="33"/>
      <c r="C28" s="1"/>
      <c r="D28" s="1"/>
      <c r="E28" s="76">
        <v>42978</v>
      </c>
      <c r="F28" s="31"/>
      <c r="G28" s="76">
        <v>38544</v>
      </c>
    </row>
    <row r="29" spans="1:7" ht="24" customHeight="1">
      <c r="A29" s="16" t="s">
        <v>112</v>
      </c>
      <c r="B29" s="1"/>
      <c r="C29" s="11"/>
      <c r="D29" s="11"/>
      <c r="E29" s="21">
        <f>SUM(E21:E28)</f>
        <v>803007</v>
      </c>
      <c r="F29" s="31"/>
      <c r="G29" s="21">
        <f>SUM(G21:G28)</f>
        <v>681804</v>
      </c>
    </row>
    <row r="30" spans="1:7" ht="24" customHeight="1">
      <c r="A30" s="16" t="s">
        <v>137</v>
      </c>
      <c r="B30" s="1"/>
      <c r="C30" s="18">
        <v>15</v>
      </c>
      <c r="D30" s="11"/>
      <c r="E30" s="113">
        <v>582018</v>
      </c>
      <c r="F30" s="31"/>
      <c r="G30" s="79">
        <v>831474</v>
      </c>
    </row>
    <row r="31" spans="1:7" ht="24" customHeight="1">
      <c r="A31" s="16" t="s">
        <v>114</v>
      </c>
      <c r="B31" s="1"/>
      <c r="C31" s="11"/>
      <c r="D31" s="11"/>
      <c r="E31" s="21">
        <f>E19-E29-E30</f>
        <v>413116</v>
      </c>
      <c r="F31" s="31"/>
      <c r="G31" s="21">
        <f>G19-G29-G30</f>
        <v>643874</v>
      </c>
    </row>
    <row r="32" spans="1:7" ht="24" customHeight="1">
      <c r="A32" s="1" t="s">
        <v>97</v>
      </c>
      <c r="B32" s="1"/>
      <c r="C32" s="18">
        <v>8.1999999999999993</v>
      </c>
      <c r="D32" s="11"/>
      <c r="E32" s="79">
        <v>-71102</v>
      </c>
      <c r="F32" s="21"/>
      <c r="G32" s="79">
        <v>-119787</v>
      </c>
    </row>
    <row r="33" spans="1:7" ht="24" customHeight="1">
      <c r="A33" s="16" t="s">
        <v>181</v>
      </c>
      <c r="B33" s="1"/>
      <c r="C33" s="11"/>
      <c r="D33" s="11"/>
      <c r="E33" s="35">
        <f>SUM(E31:E32)</f>
        <v>342014</v>
      </c>
      <c r="F33" s="31"/>
      <c r="G33" s="35">
        <f>SUM(G31:G32)</f>
        <v>524087</v>
      </c>
    </row>
    <row r="34" spans="1:7" ht="24" customHeight="1">
      <c r="A34" s="16"/>
      <c r="B34" s="1"/>
      <c r="C34" s="11"/>
      <c r="D34" s="11"/>
      <c r="E34" s="21"/>
      <c r="F34" s="31"/>
      <c r="G34" s="21"/>
    </row>
    <row r="35" spans="1:7" ht="24" customHeight="1">
      <c r="A35" s="1" t="s">
        <v>4</v>
      </c>
      <c r="B35" s="1"/>
      <c r="C35" s="11"/>
      <c r="D35" s="11"/>
      <c r="E35" s="42"/>
      <c r="F35" s="56"/>
      <c r="G35" s="42"/>
    </row>
    <row r="36" spans="1:7" ht="24" customHeight="1">
      <c r="B36" s="3"/>
      <c r="C36" s="4"/>
      <c r="D36" s="4"/>
      <c r="E36" s="6"/>
      <c r="F36" s="6"/>
      <c r="G36" s="5" t="s">
        <v>162</v>
      </c>
    </row>
    <row r="37" spans="1:7" ht="24" customHeight="1">
      <c r="A37" s="2" t="s">
        <v>86</v>
      </c>
      <c r="B37" s="3"/>
      <c r="C37" s="4"/>
      <c r="D37" s="4"/>
      <c r="E37" s="6"/>
      <c r="F37" s="6"/>
    </row>
    <row r="38" spans="1:7" ht="24" customHeight="1">
      <c r="A38" s="8" t="s">
        <v>80</v>
      </c>
      <c r="B38" s="3"/>
      <c r="C38" s="9"/>
      <c r="D38" s="9"/>
      <c r="E38" s="50"/>
      <c r="F38" s="51"/>
      <c r="G38" s="50"/>
    </row>
    <row r="39" spans="1:7" ht="24" customHeight="1">
      <c r="A39" s="8" t="s">
        <v>169</v>
      </c>
      <c r="B39" s="40"/>
      <c r="C39" s="41"/>
      <c r="D39" s="41"/>
      <c r="E39" s="53"/>
      <c r="F39" s="52"/>
      <c r="G39" s="53"/>
    </row>
    <row r="40" spans="1:7" ht="24" customHeight="1">
      <c r="A40" s="8"/>
      <c r="C40" s="5"/>
      <c r="D40" s="5"/>
      <c r="E40" s="50"/>
      <c r="F40" s="46"/>
      <c r="G40" s="50" t="s">
        <v>69</v>
      </c>
    </row>
    <row r="41" spans="1:7" ht="24" customHeight="1">
      <c r="A41" s="40"/>
      <c r="C41" s="14"/>
      <c r="D41" s="14"/>
      <c r="E41" s="54" t="s">
        <v>157</v>
      </c>
      <c r="F41" s="55"/>
      <c r="G41" s="54" t="s">
        <v>143</v>
      </c>
    </row>
    <row r="42" spans="1:7" ht="24" customHeight="1">
      <c r="A42" s="16" t="s">
        <v>76</v>
      </c>
      <c r="B42" s="1"/>
      <c r="C42" s="18"/>
      <c r="D42" s="11"/>
      <c r="E42" s="21"/>
      <c r="F42" s="31"/>
      <c r="G42" s="21"/>
    </row>
    <row r="43" spans="1:7" ht="24" customHeight="1">
      <c r="A43" s="1" t="s">
        <v>115</v>
      </c>
      <c r="B43" s="1"/>
      <c r="C43" s="11"/>
      <c r="D43" s="11"/>
      <c r="E43" s="21"/>
      <c r="F43" s="31"/>
      <c r="G43" s="21"/>
    </row>
    <row r="44" spans="1:7" ht="24" customHeight="1">
      <c r="A44" s="1" t="s">
        <v>184</v>
      </c>
      <c r="B44" s="1"/>
      <c r="C44" s="5"/>
      <c r="D44" s="11"/>
      <c r="E44" s="5"/>
      <c r="F44" s="5"/>
    </row>
    <row r="45" spans="1:7" ht="24" customHeight="1">
      <c r="A45" s="1" t="s">
        <v>182</v>
      </c>
      <c r="B45" s="1"/>
      <c r="C45" s="5"/>
      <c r="D45" s="11"/>
      <c r="E45" s="21">
        <v>-129044</v>
      </c>
      <c r="F45" s="31"/>
      <c r="G45" s="21">
        <v>-238519</v>
      </c>
    </row>
    <row r="46" spans="1:7" ht="24" customHeight="1">
      <c r="A46" s="1" t="s">
        <v>116</v>
      </c>
      <c r="B46" s="1"/>
      <c r="C46" s="5"/>
      <c r="D46" s="11"/>
      <c r="E46" s="21"/>
      <c r="F46" s="31"/>
      <c r="G46" s="21"/>
    </row>
    <row r="47" spans="1:7" ht="24" customHeight="1">
      <c r="A47" s="1" t="s">
        <v>117</v>
      </c>
      <c r="B47" s="1"/>
      <c r="C47" s="5"/>
      <c r="D47" s="11"/>
      <c r="E47" s="79">
        <v>25809</v>
      </c>
      <c r="F47" s="31"/>
      <c r="G47" s="79">
        <v>47704</v>
      </c>
    </row>
    <row r="48" spans="1:7" ht="24" customHeight="1">
      <c r="A48" s="1" t="s">
        <v>118</v>
      </c>
      <c r="B48" s="1"/>
      <c r="C48" s="18"/>
      <c r="D48" s="11"/>
      <c r="E48" s="79">
        <f>SUM(E45:E47)</f>
        <v>-103235</v>
      </c>
      <c r="F48" s="31"/>
      <c r="G48" s="79">
        <f>SUM(G45:G47)</f>
        <v>-190815</v>
      </c>
    </row>
    <row r="49" spans="1:7" ht="24" customHeight="1">
      <c r="A49" s="1" t="s">
        <v>119</v>
      </c>
      <c r="B49" s="1"/>
      <c r="C49" s="18"/>
      <c r="D49" s="11"/>
      <c r="E49" s="21"/>
      <c r="F49" s="31"/>
      <c r="G49" s="21"/>
    </row>
    <row r="50" spans="1:7" ht="24" customHeight="1">
      <c r="A50" s="1" t="s">
        <v>185</v>
      </c>
      <c r="B50" s="1"/>
      <c r="C50" s="18"/>
      <c r="D50" s="11"/>
      <c r="E50" s="21"/>
      <c r="F50" s="31"/>
      <c r="G50" s="21"/>
    </row>
    <row r="51" spans="1:7" ht="24" customHeight="1">
      <c r="A51" s="1" t="s">
        <v>142</v>
      </c>
      <c r="B51" s="1"/>
      <c r="C51" s="18"/>
      <c r="D51" s="11"/>
      <c r="E51" s="21">
        <v>-315983</v>
      </c>
      <c r="F51" s="31"/>
      <c r="G51" s="21">
        <v>-343427</v>
      </c>
    </row>
    <row r="52" spans="1:7" ht="24" customHeight="1">
      <c r="A52" s="1" t="s">
        <v>116</v>
      </c>
      <c r="B52" s="1"/>
      <c r="C52" s="18"/>
      <c r="D52" s="11"/>
      <c r="E52" s="21"/>
      <c r="F52" s="31"/>
      <c r="G52" s="21"/>
    </row>
    <row r="53" spans="1:7" ht="24" customHeight="1">
      <c r="A53" s="1" t="s">
        <v>121</v>
      </c>
      <c r="B53" s="1"/>
      <c r="C53" s="18"/>
      <c r="D53" s="11"/>
      <c r="E53" s="79">
        <v>63197</v>
      </c>
      <c r="F53" s="31"/>
      <c r="G53" s="79">
        <v>68685</v>
      </c>
    </row>
    <row r="54" spans="1:7" ht="24" customHeight="1">
      <c r="A54" s="1" t="s">
        <v>127</v>
      </c>
      <c r="B54" s="1"/>
      <c r="C54" s="18"/>
      <c r="D54" s="11"/>
      <c r="E54" s="79">
        <f>SUM(E51:E53)</f>
        <v>-252786</v>
      </c>
      <c r="F54" s="31"/>
      <c r="G54" s="79">
        <f>SUM(G51:G53)</f>
        <v>-274742</v>
      </c>
    </row>
    <row r="55" spans="1:7" ht="24" customHeight="1">
      <c r="A55" s="16" t="s">
        <v>159</v>
      </c>
      <c r="B55" s="1"/>
      <c r="C55" s="5"/>
      <c r="D55" s="11"/>
      <c r="E55" s="35">
        <f>E48+E54</f>
        <v>-356021</v>
      </c>
      <c r="F55" s="31"/>
      <c r="G55" s="35">
        <f>G48+G54</f>
        <v>-465557</v>
      </c>
    </row>
    <row r="56" spans="1:7" ht="24" customHeight="1" thickBot="1">
      <c r="A56" s="16" t="s">
        <v>160</v>
      </c>
      <c r="B56" s="1"/>
      <c r="C56" s="11"/>
      <c r="D56" s="11"/>
      <c r="E56" s="30">
        <f>E55+E33</f>
        <v>-14007</v>
      </c>
      <c r="F56" s="31"/>
      <c r="G56" s="30">
        <f>G55+G33</f>
        <v>58530</v>
      </c>
    </row>
    <row r="57" spans="1:7" ht="24" customHeight="1" thickTop="1">
      <c r="A57" s="16"/>
      <c r="B57" s="1"/>
      <c r="C57" s="5"/>
      <c r="D57" s="11"/>
      <c r="E57" s="21">
        <f>E56-E55-E33</f>
        <v>0</v>
      </c>
      <c r="F57" s="31"/>
      <c r="G57" s="21">
        <f>G56-G55-G33</f>
        <v>0</v>
      </c>
    </row>
    <row r="58" spans="1:7" ht="24" customHeight="1">
      <c r="A58" s="16" t="s">
        <v>87</v>
      </c>
      <c r="C58" s="18"/>
      <c r="D58" s="11"/>
      <c r="E58" s="87"/>
      <c r="F58" s="88"/>
      <c r="G58" s="87"/>
    </row>
    <row r="59" spans="1:7" ht="24" customHeight="1">
      <c r="A59" s="1" t="s">
        <v>94</v>
      </c>
      <c r="B59" s="1"/>
      <c r="C59" s="5"/>
      <c r="D59" s="11"/>
      <c r="E59" s="5"/>
      <c r="F59" s="5"/>
    </row>
    <row r="60" spans="1:7" ht="24" customHeight="1" thickBot="1">
      <c r="A60" s="11" t="s">
        <v>164</v>
      </c>
      <c r="B60" s="1"/>
      <c r="C60" s="11"/>
      <c r="D60" s="11"/>
      <c r="E60" s="80">
        <v>0.17</v>
      </c>
      <c r="F60" s="89"/>
      <c r="G60" s="80">
        <v>0.26</v>
      </c>
    </row>
    <row r="61" spans="1:7" ht="24" customHeight="1" thickTop="1">
      <c r="A61" s="1"/>
      <c r="B61" s="1"/>
      <c r="C61" s="11"/>
      <c r="D61" s="11"/>
      <c r="E61" s="50"/>
      <c r="F61" s="46"/>
      <c r="G61" s="42"/>
    </row>
    <row r="62" spans="1:7" ht="24" customHeight="1">
      <c r="A62" s="1" t="s">
        <v>4</v>
      </c>
      <c r="B62" s="1"/>
      <c r="E62" s="50"/>
      <c r="F62" s="46"/>
      <c r="G62" s="42"/>
    </row>
    <row r="63" spans="1:7" ht="24" customHeight="1">
      <c r="A63" s="1"/>
      <c r="B63" s="1"/>
      <c r="E63" s="50"/>
      <c r="F63" s="46"/>
      <c r="G63" s="42"/>
    </row>
    <row r="64" spans="1:7" ht="24" customHeight="1">
      <c r="A64" s="1"/>
      <c r="B64" s="1"/>
      <c r="E64" s="50"/>
      <c r="F64" s="46"/>
      <c r="G64" s="42"/>
    </row>
    <row r="65" spans="1:7" ht="24" customHeight="1">
      <c r="A65" s="37"/>
      <c r="E65" s="42"/>
      <c r="F65" s="36"/>
      <c r="G65" s="42"/>
    </row>
    <row r="66" spans="1:7" ht="24" customHeight="1">
      <c r="E66" s="42"/>
      <c r="F66" s="36"/>
      <c r="G66" s="42"/>
    </row>
    <row r="67" spans="1:7" ht="24" customHeight="1">
      <c r="B67" s="11" t="s">
        <v>1</v>
      </c>
      <c r="C67" s="38"/>
      <c r="D67" s="38"/>
      <c r="E67" s="42"/>
      <c r="F67" s="36"/>
      <c r="G67" s="42"/>
    </row>
    <row r="68" spans="1:7" ht="24" customHeight="1">
      <c r="A68" s="37"/>
      <c r="C68" s="38"/>
      <c r="D68" s="38"/>
      <c r="E68" s="42"/>
      <c r="F68" s="36"/>
      <c r="G68" s="42"/>
    </row>
    <row r="69" spans="1:7" ht="24" customHeight="1">
      <c r="E69" s="50"/>
      <c r="F69" s="46"/>
      <c r="G69" s="50"/>
    </row>
    <row r="71" spans="1:7" ht="24" customHeight="1">
      <c r="B71" s="3"/>
      <c r="C71" s="4"/>
      <c r="D71" s="4"/>
      <c r="E71" s="6"/>
      <c r="F71" s="6"/>
      <c r="G71" s="5" t="s">
        <v>162</v>
      </c>
    </row>
    <row r="72" spans="1:7" ht="24" customHeight="1">
      <c r="A72" s="2" t="s">
        <v>86</v>
      </c>
      <c r="B72" s="3"/>
      <c r="C72" s="4"/>
      <c r="D72" s="4"/>
      <c r="E72" s="6"/>
      <c r="F72" s="6"/>
    </row>
    <row r="73" spans="1:7" ht="24" customHeight="1">
      <c r="A73" s="8" t="s">
        <v>41</v>
      </c>
      <c r="B73" s="3"/>
      <c r="C73" s="9"/>
      <c r="D73" s="9"/>
      <c r="E73" s="50"/>
      <c r="F73" s="51"/>
      <c r="G73" s="50"/>
    </row>
    <row r="74" spans="1:7" ht="24" customHeight="1">
      <c r="A74" s="8" t="s">
        <v>171</v>
      </c>
      <c r="B74" s="40"/>
      <c r="C74" s="41"/>
      <c r="D74" s="41"/>
      <c r="E74" s="53"/>
      <c r="F74" s="52"/>
      <c r="G74" s="53"/>
    </row>
    <row r="75" spans="1:7" ht="24" customHeight="1">
      <c r="A75" s="8"/>
      <c r="C75" s="5"/>
      <c r="D75" s="5"/>
      <c r="E75" s="50"/>
      <c r="F75" s="46"/>
      <c r="G75" s="50" t="s">
        <v>69</v>
      </c>
    </row>
    <row r="76" spans="1:7" ht="24" customHeight="1">
      <c r="A76" s="40"/>
      <c r="C76" s="13" t="s">
        <v>0</v>
      </c>
      <c r="D76" s="14"/>
      <c r="E76" s="54" t="s">
        <v>157</v>
      </c>
      <c r="F76" s="55"/>
      <c r="G76" s="54" t="s">
        <v>143</v>
      </c>
    </row>
    <row r="77" spans="1:7" ht="24" customHeight="1">
      <c r="A77" s="40" t="s">
        <v>67</v>
      </c>
      <c r="C77" s="14"/>
      <c r="D77" s="14"/>
      <c r="E77" s="55"/>
      <c r="F77" s="55"/>
      <c r="G77" s="55"/>
    </row>
    <row r="78" spans="1:7" ht="24" customHeight="1">
      <c r="A78" s="1" t="s">
        <v>42</v>
      </c>
      <c r="C78" s="18">
        <v>12</v>
      </c>
      <c r="D78" s="11"/>
      <c r="E78" s="73">
        <v>6266563</v>
      </c>
      <c r="F78" s="21"/>
      <c r="G78" s="73">
        <v>5777451</v>
      </c>
    </row>
    <row r="79" spans="1:7" ht="24" customHeight="1">
      <c r="A79" s="1" t="s">
        <v>7</v>
      </c>
      <c r="C79" s="18">
        <v>13</v>
      </c>
      <c r="D79" s="18"/>
      <c r="E79" s="74">
        <v>-1700510</v>
      </c>
      <c r="F79" s="21"/>
      <c r="G79" s="74">
        <v>-1670267</v>
      </c>
    </row>
    <row r="80" spans="1:7" ht="24" customHeight="1">
      <c r="A80" s="16" t="s">
        <v>43</v>
      </c>
      <c r="C80" s="11"/>
      <c r="D80" s="11"/>
      <c r="E80" s="21">
        <f>SUM(E78:E79)</f>
        <v>4566053</v>
      </c>
      <c r="F80" s="31"/>
      <c r="G80" s="21">
        <f>SUM(G78:G79)</f>
        <v>4107184</v>
      </c>
    </row>
    <row r="81" spans="1:7" ht="24" customHeight="1">
      <c r="A81" s="29" t="s">
        <v>44</v>
      </c>
      <c r="C81" s="18">
        <v>14</v>
      </c>
      <c r="D81" s="18"/>
      <c r="E81" s="75">
        <v>264795</v>
      </c>
      <c r="F81" s="90"/>
      <c r="G81" s="75">
        <v>294523</v>
      </c>
    </row>
    <row r="82" spans="1:7" ht="24" customHeight="1">
      <c r="A82" s="29" t="s">
        <v>45</v>
      </c>
      <c r="C82" s="18">
        <v>14</v>
      </c>
      <c r="D82" s="18"/>
      <c r="E82" s="76">
        <v>-53951</v>
      </c>
      <c r="F82" s="90"/>
      <c r="G82" s="76">
        <v>-52349</v>
      </c>
    </row>
    <row r="83" spans="1:7" ht="24" customHeight="1">
      <c r="A83" s="2" t="s">
        <v>46</v>
      </c>
      <c r="C83" s="18"/>
      <c r="D83" s="18"/>
      <c r="E83" s="21">
        <f>SUM(E81:E82)</f>
        <v>210844</v>
      </c>
      <c r="F83" s="31"/>
      <c r="G83" s="21">
        <f>SUM(G81:G82)</f>
        <v>242174</v>
      </c>
    </row>
    <row r="84" spans="1:7" ht="24" customHeight="1">
      <c r="A84" s="29" t="s">
        <v>186</v>
      </c>
      <c r="C84" s="5"/>
      <c r="D84" s="5"/>
      <c r="E84" s="5"/>
      <c r="F84" s="5"/>
    </row>
    <row r="85" spans="1:7" ht="24" customHeight="1">
      <c r="A85" s="29" t="s">
        <v>96</v>
      </c>
      <c r="C85" s="18"/>
      <c r="D85" s="18"/>
      <c r="E85" s="21">
        <v>-565</v>
      </c>
      <c r="F85" s="31"/>
      <c r="G85" s="21">
        <v>-5795</v>
      </c>
    </row>
    <row r="86" spans="1:7" ht="24" customHeight="1">
      <c r="A86" s="29" t="s">
        <v>59</v>
      </c>
      <c r="C86" s="18"/>
      <c r="D86" s="18"/>
      <c r="E86" s="21">
        <v>0</v>
      </c>
      <c r="F86" s="21"/>
      <c r="G86" s="21">
        <v>155651</v>
      </c>
    </row>
    <row r="87" spans="1:7" ht="24" customHeight="1">
      <c r="A87" s="29" t="s">
        <v>64</v>
      </c>
      <c r="C87" s="18"/>
      <c r="D87" s="18"/>
      <c r="E87" s="21">
        <v>316117</v>
      </c>
      <c r="F87" s="21"/>
      <c r="G87" s="21">
        <v>695474</v>
      </c>
    </row>
    <row r="88" spans="1:7" ht="24" customHeight="1">
      <c r="A88" s="1" t="s">
        <v>113</v>
      </c>
      <c r="C88" s="18"/>
      <c r="D88" s="11"/>
      <c r="E88" s="63">
        <v>20893</v>
      </c>
      <c r="F88" s="21"/>
      <c r="G88" s="21">
        <v>19998</v>
      </c>
    </row>
    <row r="89" spans="1:7" ht="24" customHeight="1">
      <c r="A89" s="16" t="s">
        <v>124</v>
      </c>
      <c r="C89" s="11"/>
      <c r="D89" s="11"/>
      <c r="E89" s="35">
        <f>SUM(E80,E83:E88)</f>
        <v>5113342</v>
      </c>
      <c r="F89" s="31"/>
      <c r="G89" s="35">
        <f>SUM(G80,G83:G88)</f>
        <v>5214686</v>
      </c>
    </row>
    <row r="90" spans="1:7" ht="24" customHeight="1">
      <c r="A90" s="16" t="s">
        <v>110</v>
      </c>
      <c r="C90" s="11"/>
      <c r="D90" s="11"/>
      <c r="E90" s="21"/>
      <c r="F90" s="31"/>
      <c r="G90" s="21"/>
    </row>
    <row r="91" spans="1:7" ht="24" customHeight="1">
      <c r="A91" s="1" t="s">
        <v>16</v>
      </c>
      <c r="B91" s="33"/>
      <c r="C91" s="18"/>
      <c r="D91" s="11"/>
      <c r="E91" s="73">
        <v>1100116</v>
      </c>
      <c r="F91" s="31"/>
      <c r="G91" s="73">
        <v>872835</v>
      </c>
    </row>
    <row r="92" spans="1:7" ht="24" customHeight="1">
      <c r="A92" s="1" t="s">
        <v>19</v>
      </c>
      <c r="B92" s="33"/>
      <c r="C92" s="18"/>
      <c r="D92" s="11"/>
      <c r="E92" s="78">
        <v>10317</v>
      </c>
      <c r="F92" s="31"/>
      <c r="G92" s="78">
        <v>15982</v>
      </c>
    </row>
    <row r="93" spans="1:7" ht="24" customHeight="1">
      <c r="A93" s="1" t="s">
        <v>17</v>
      </c>
      <c r="B93" s="33"/>
      <c r="C93" s="18"/>
      <c r="D93" s="11"/>
      <c r="E93" s="78">
        <v>454353</v>
      </c>
      <c r="F93" s="31"/>
      <c r="G93" s="78">
        <v>454369</v>
      </c>
    </row>
    <row r="94" spans="1:7" ht="24" customHeight="1">
      <c r="A94" s="1" t="s">
        <v>18</v>
      </c>
      <c r="B94" s="33"/>
      <c r="C94" s="11"/>
      <c r="D94" s="11"/>
      <c r="E94" s="78">
        <v>184034</v>
      </c>
      <c r="F94" s="31"/>
      <c r="G94" s="78">
        <v>160489</v>
      </c>
    </row>
    <row r="95" spans="1:7" ht="24" customHeight="1">
      <c r="A95" s="1" t="s">
        <v>56</v>
      </c>
      <c r="B95" s="33"/>
      <c r="C95" s="11"/>
      <c r="D95" s="11"/>
      <c r="E95" s="78">
        <v>93277</v>
      </c>
      <c r="F95" s="31"/>
      <c r="G95" s="78">
        <v>64682</v>
      </c>
    </row>
    <row r="96" spans="1:7" ht="24" customHeight="1">
      <c r="A96" s="1" t="s">
        <v>57</v>
      </c>
      <c r="B96" s="33"/>
      <c r="C96" s="11"/>
      <c r="D96" s="11"/>
      <c r="E96" s="78">
        <v>83650</v>
      </c>
      <c r="F96" s="31"/>
      <c r="G96" s="78">
        <v>85716</v>
      </c>
    </row>
    <row r="97" spans="1:7" ht="24" customHeight="1">
      <c r="A97" s="1" t="s">
        <v>95</v>
      </c>
      <c r="B97" s="33"/>
      <c r="C97" s="11"/>
      <c r="D97" s="11"/>
      <c r="E97" s="78">
        <v>236855</v>
      </c>
      <c r="F97" s="31"/>
      <c r="G97" s="78">
        <v>228760</v>
      </c>
    </row>
    <row r="98" spans="1:7" ht="24" customHeight="1">
      <c r="A98" s="1" t="s">
        <v>111</v>
      </c>
      <c r="B98" s="33"/>
      <c r="C98" s="1"/>
      <c r="D98" s="1"/>
      <c r="E98" s="76">
        <v>113062</v>
      </c>
      <c r="F98" s="31"/>
      <c r="G98" s="76">
        <v>116294</v>
      </c>
    </row>
    <row r="99" spans="1:7" ht="24" customHeight="1">
      <c r="A99" s="16" t="s">
        <v>112</v>
      </c>
      <c r="B99" s="1"/>
      <c r="C99" s="11"/>
      <c r="D99" s="11"/>
      <c r="E99" s="21">
        <f>SUM(E91:E98)</f>
        <v>2275664</v>
      </c>
      <c r="F99" s="31"/>
      <c r="G99" s="21">
        <f>SUM(G91:G98)</f>
        <v>1999127</v>
      </c>
    </row>
    <row r="100" spans="1:7" ht="24" customHeight="1">
      <c r="A100" s="16" t="s">
        <v>137</v>
      </c>
      <c r="B100" s="1"/>
      <c r="C100" s="18">
        <v>15</v>
      </c>
      <c r="D100" s="11"/>
      <c r="E100" s="113">
        <v>1911945</v>
      </c>
      <c r="F100" s="31"/>
      <c r="G100" s="79">
        <v>1737978</v>
      </c>
    </row>
    <row r="101" spans="1:7" ht="24" customHeight="1">
      <c r="A101" s="16" t="s">
        <v>114</v>
      </c>
      <c r="B101" s="1"/>
      <c r="C101" s="11"/>
      <c r="D101" s="11"/>
      <c r="E101" s="21">
        <f>E89-E99-E100</f>
        <v>925733</v>
      </c>
      <c r="F101" s="31"/>
      <c r="G101" s="21">
        <f>G89-G99-G100</f>
        <v>1477581</v>
      </c>
    </row>
    <row r="102" spans="1:7" ht="24" customHeight="1">
      <c r="A102" s="1" t="s">
        <v>97</v>
      </c>
      <c r="B102" s="1"/>
      <c r="C102" s="18">
        <v>8.1999999999999993</v>
      </c>
      <c r="D102" s="11"/>
      <c r="E102" s="79">
        <v>-152937</v>
      </c>
      <c r="F102" s="21"/>
      <c r="G102" s="79">
        <v>-265203</v>
      </c>
    </row>
    <row r="103" spans="1:7" ht="24" customHeight="1">
      <c r="A103" s="16" t="s">
        <v>181</v>
      </c>
      <c r="B103" s="1"/>
      <c r="C103" s="11"/>
      <c r="D103" s="11"/>
      <c r="E103" s="35">
        <f>SUM(E101:E102)</f>
        <v>772796</v>
      </c>
      <c r="F103" s="31"/>
      <c r="G103" s="35">
        <f>SUM(G101:G102)</f>
        <v>1212378</v>
      </c>
    </row>
    <row r="104" spans="1:7" ht="24" customHeight="1">
      <c r="A104" s="16"/>
      <c r="B104" s="1"/>
      <c r="C104" s="11"/>
      <c r="D104" s="11"/>
      <c r="E104" s="21"/>
      <c r="F104" s="31"/>
      <c r="G104" s="21"/>
    </row>
    <row r="105" spans="1:7" ht="24" customHeight="1">
      <c r="A105" s="1" t="s">
        <v>4</v>
      </c>
      <c r="B105" s="1"/>
      <c r="C105" s="11"/>
      <c r="D105" s="11"/>
      <c r="E105" s="42"/>
      <c r="F105" s="56"/>
      <c r="G105" s="42"/>
    </row>
    <row r="106" spans="1:7" ht="24" customHeight="1">
      <c r="B106" s="3"/>
      <c r="C106" s="4"/>
      <c r="D106" s="4"/>
      <c r="E106" s="6"/>
      <c r="F106" s="6"/>
      <c r="G106" s="5" t="s">
        <v>162</v>
      </c>
    </row>
    <row r="107" spans="1:7" ht="24" customHeight="1">
      <c r="A107" s="2" t="s">
        <v>86</v>
      </c>
      <c r="B107" s="3"/>
      <c r="C107" s="4"/>
      <c r="D107" s="4"/>
      <c r="E107" s="6"/>
      <c r="F107" s="6"/>
    </row>
    <row r="108" spans="1:7" ht="24" customHeight="1">
      <c r="A108" s="8" t="s">
        <v>80</v>
      </c>
      <c r="B108" s="3"/>
      <c r="C108" s="9"/>
      <c r="D108" s="9"/>
      <c r="E108" s="50"/>
      <c r="F108" s="51"/>
      <c r="G108" s="50"/>
    </row>
    <row r="109" spans="1:7" ht="24" customHeight="1">
      <c r="A109" s="8" t="s">
        <v>171</v>
      </c>
      <c r="B109" s="40"/>
      <c r="C109" s="41"/>
      <c r="D109" s="41"/>
      <c r="E109" s="53"/>
      <c r="F109" s="52"/>
      <c r="G109" s="53"/>
    </row>
    <row r="110" spans="1:7" ht="24" customHeight="1">
      <c r="A110" s="8"/>
      <c r="C110" s="5"/>
      <c r="D110" s="5"/>
      <c r="E110" s="50"/>
      <c r="F110" s="46"/>
      <c r="G110" s="50" t="s">
        <v>69</v>
      </c>
    </row>
    <row r="111" spans="1:7" ht="24" customHeight="1">
      <c r="A111" s="40"/>
      <c r="C111" s="14"/>
      <c r="D111" s="14"/>
      <c r="E111" s="54" t="s">
        <v>157</v>
      </c>
      <c r="F111" s="55"/>
      <c r="G111" s="54" t="s">
        <v>143</v>
      </c>
    </row>
    <row r="112" spans="1:7" ht="24" customHeight="1">
      <c r="A112" s="16" t="s">
        <v>76</v>
      </c>
      <c r="B112" s="1"/>
      <c r="C112" s="18"/>
      <c r="D112" s="11"/>
      <c r="E112" s="21"/>
      <c r="F112" s="31"/>
      <c r="G112" s="21"/>
    </row>
    <row r="113" spans="1:7" ht="24" customHeight="1">
      <c r="A113" s="1" t="s">
        <v>115</v>
      </c>
      <c r="B113" s="1"/>
      <c r="C113" s="11"/>
      <c r="D113" s="11"/>
      <c r="E113" s="21"/>
      <c r="F113" s="31"/>
      <c r="G113" s="21"/>
    </row>
    <row r="114" spans="1:7" ht="24" customHeight="1">
      <c r="A114" s="1" t="s">
        <v>184</v>
      </c>
      <c r="B114" s="1"/>
      <c r="C114" s="5"/>
      <c r="D114" s="11"/>
      <c r="E114" s="5"/>
      <c r="F114" s="5"/>
    </row>
    <row r="115" spans="1:7" ht="24" customHeight="1">
      <c r="A115" s="1" t="s">
        <v>182</v>
      </c>
      <c r="B115" s="1"/>
      <c r="C115" s="5"/>
      <c r="D115" s="11"/>
      <c r="E115" s="21">
        <v>-1382800</v>
      </c>
      <c r="F115" s="31"/>
      <c r="G115" s="21">
        <v>-817275</v>
      </c>
    </row>
    <row r="116" spans="1:7" ht="24" customHeight="1">
      <c r="A116" s="1" t="s">
        <v>116</v>
      </c>
      <c r="B116" s="1"/>
      <c r="C116" s="5"/>
      <c r="D116" s="11"/>
      <c r="E116" s="21"/>
      <c r="F116" s="31"/>
      <c r="G116" s="21"/>
    </row>
    <row r="117" spans="1:7" ht="24" customHeight="1">
      <c r="A117" s="1" t="s">
        <v>117</v>
      </c>
      <c r="B117" s="1"/>
      <c r="C117" s="5"/>
      <c r="D117" s="11"/>
      <c r="E117" s="79">
        <v>276560</v>
      </c>
      <c r="F117" s="31"/>
      <c r="G117" s="79">
        <v>163455</v>
      </c>
    </row>
    <row r="118" spans="1:7" ht="24" customHeight="1">
      <c r="A118" s="1" t="s">
        <v>118</v>
      </c>
      <c r="B118" s="1"/>
      <c r="C118" s="18"/>
      <c r="D118" s="11"/>
      <c r="E118" s="79">
        <f>SUM(E115:E117)</f>
        <v>-1106240</v>
      </c>
      <c r="F118" s="31"/>
      <c r="G118" s="79">
        <f>SUM(G115:G117)</f>
        <v>-653820</v>
      </c>
    </row>
    <row r="119" spans="1:7" ht="24" customHeight="1">
      <c r="A119" s="1" t="s">
        <v>119</v>
      </c>
      <c r="B119" s="1"/>
      <c r="C119" s="18"/>
      <c r="D119" s="11"/>
      <c r="E119" s="21"/>
      <c r="F119" s="31"/>
      <c r="G119" s="21"/>
    </row>
    <row r="120" spans="1:7" ht="24" customHeight="1">
      <c r="A120" s="1" t="s">
        <v>185</v>
      </c>
      <c r="B120" s="1"/>
      <c r="C120" s="18"/>
      <c r="D120" s="11"/>
      <c r="E120" s="21"/>
      <c r="F120" s="31"/>
      <c r="G120" s="21"/>
    </row>
    <row r="121" spans="1:7" ht="24" customHeight="1">
      <c r="A121" s="1" t="s">
        <v>142</v>
      </c>
      <c r="B121" s="1"/>
      <c r="C121" s="18"/>
      <c r="D121" s="11"/>
      <c r="E121" s="21">
        <v>-504209</v>
      </c>
      <c r="F121" s="31"/>
      <c r="G121" s="21">
        <v>-352185</v>
      </c>
    </row>
    <row r="122" spans="1:7" ht="24" customHeight="1">
      <c r="A122" s="11" t="s">
        <v>174</v>
      </c>
      <c r="C122" s="18"/>
      <c r="D122" s="11"/>
      <c r="E122" s="21"/>
      <c r="F122" s="31"/>
      <c r="G122" s="21"/>
    </row>
    <row r="123" spans="1:7" ht="24" customHeight="1">
      <c r="A123" s="11" t="s">
        <v>120</v>
      </c>
      <c r="B123" s="1"/>
      <c r="C123" s="18"/>
      <c r="D123" s="11"/>
      <c r="E123" s="21">
        <v>10594</v>
      </c>
      <c r="F123" s="31"/>
      <c r="G123" s="21">
        <v>-2515</v>
      </c>
    </row>
    <row r="124" spans="1:7" ht="24" customHeight="1">
      <c r="A124" s="1" t="s">
        <v>116</v>
      </c>
      <c r="B124" s="1"/>
      <c r="C124" s="18"/>
      <c r="D124" s="11"/>
      <c r="E124" s="21"/>
      <c r="F124" s="31"/>
      <c r="G124" s="21"/>
    </row>
    <row r="125" spans="1:7" ht="24" customHeight="1">
      <c r="A125" s="1" t="s">
        <v>121</v>
      </c>
      <c r="B125" s="1"/>
      <c r="C125" s="18"/>
      <c r="D125" s="11"/>
      <c r="E125" s="79">
        <v>98723</v>
      </c>
      <c r="F125" s="31"/>
      <c r="G125" s="79">
        <v>70940</v>
      </c>
    </row>
    <row r="126" spans="1:7" ht="24" customHeight="1">
      <c r="A126" s="1" t="s">
        <v>127</v>
      </c>
      <c r="B126" s="1"/>
      <c r="C126" s="18"/>
      <c r="D126" s="11"/>
      <c r="E126" s="79">
        <f>SUM(E121:E125)</f>
        <v>-394892</v>
      </c>
      <c r="F126" s="31"/>
      <c r="G126" s="79">
        <f>SUM(G121:G125)</f>
        <v>-283760</v>
      </c>
    </row>
    <row r="127" spans="1:7" ht="24" customHeight="1">
      <c r="A127" s="16" t="s">
        <v>159</v>
      </c>
      <c r="B127" s="1"/>
      <c r="C127" s="5"/>
      <c r="D127" s="11"/>
      <c r="E127" s="35">
        <f>E118+E126</f>
        <v>-1501132</v>
      </c>
      <c r="F127" s="31"/>
      <c r="G127" s="35">
        <f>G118+G126</f>
        <v>-937580</v>
      </c>
    </row>
    <row r="128" spans="1:7" ht="24" customHeight="1" thickBot="1">
      <c r="A128" s="16" t="s">
        <v>160</v>
      </c>
      <c r="B128" s="1"/>
      <c r="C128" s="11"/>
      <c r="D128" s="11"/>
      <c r="E128" s="30">
        <f>E127+E103</f>
        <v>-728336</v>
      </c>
      <c r="F128" s="31"/>
      <c r="G128" s="30">
        <f>G127+G103</f>
        <v>274798</v>
      </c>
    </row>
    <row r="129" spans="1:7" ht="24" customHeight="1" thickTop="1">
      <c r="A129" s="16"/>
      <c r="B129" s="1"/>
      <c r="C129" s="5"/>
      <c r="D129" s="11"/>
      <c r="E129" s="21">
        <f>E128-E127-E103</f>
        <v>0</v>
      </c>
      <c r="F129" s="31"/>
      <c r="G129" s="21">
        <f>G128-G127-G103</f>
        <v>0</v>
      </c>
    </row>
    <row r="130" spans="1:7" ht="24" customHeight="1">
      <c r="A130" s="16" t="s">
        <v>87</v>
      </c>
      <c r="C130" s="18"/>
      <c r="D130" s="11"/>
      <c r="E130" s="87"/>
      <c r="F130" s="88"/>
      <c r="G130" s="87"/>
    </row>
    <row r="131" spans="1:7" ht="24" customHeight="1">
      <c r="A131" s="1" t="s">
        <v>94</v>
      </c>
      <c r="B131" s="1"/>
      <c r="C131" s="5"/>
      <c r="D131" s="11"/>
      <c r="E131" s="5"/>
      <c r="F131" s="5"/>
    </row>
    <row r="132" spans="1:7" ht="24" customHeight="1" thickBot="1">
      <c r="A132" s="11" t="s">
        <v>164</v>
      </c>
      <c r="B132" s="1"/>
      <c r="C132" s="11"/>
      <c r="D132" s="11"/>
      <c r="E132" s="80">
        <v>0.39</v>
      </c>
      <c r="F132" s="89"/>
      <c r="G132" s="80">
        <v>0.61</v>
      </c>
    </row>
    <row r="133" spans="1:7" ht="24" customHeight="1" thickTop="1">
      <c r="A133" s="1"/>
      <c r="B133" s="1"/>
      <c r="C133" s="11"/>
      <c r="D133" s="11"/>
      <c r="E133" s="50"/>
      <c r="F133" s="46"/>
      <c r="G133" s="42"/>
    </row>
    <row r="134" spans="1:7" ht="24" customHeight="1">
      <c r="A134" s="1" t="s">
        <v>4</v>
      </c>
      <c r="B134" s="1"/>
      <c r="E134" s="50"/>
      <c r="F134" s="46"/>
      <c r="G134" s="42"/>
    </row>
    <row r="135" spans="1:7" ht="24" customHeight="1">
      <c r="A135" s="1"/>
      <c r="B135" s="1"/>
      <c r="E135" s="50"/>
      <c r="F135" s="46"/>
      <c r="G135" s="42"/>
    </row>
    <row r="136" spans="1:7" ht="24" customHeight="1">
      <c r="A136" s="1"/>
      <c r="B136" s="1"/>
      <c r="E136" s="50"/>
      <c r="F136" s="46"/>
      <c r="G136" s="42"/>
    </row>
    <row r="137" spans="1:7" ht="24" customHeight="1">
      <c r="A137" s="37"/>
      <c r="E137" s="42"/>
      <c r="F137" s="36"/>
      <c r="G137" s="42"/>
    </row>
    <row r="138" spans="1:7" ht="24" customHeight="1">
      <c r="E138" s="42"/>
      <c r="F138" s="36"/>
      <c r="G138" s="42"/>
    </row>
    <row r="139" spans="1:7" ht="24" customHeight="1">
      <c r="B139" s="11" t="s">
        <v>1</v>
      </c>
      <c r="C139" s="38"/>
      <c r="D139" s="38"/>
      <c r="E139" s="42"/>
      <c r="F139" s="36"/>
      <c r="G139" s="42"/>
    </row>
    <row r="140" spans="1:7" ht="24" customHeight="1">
      <c r="A140" s="37"/>
      <c r="C140" s="38"/>
      <c r="D140" s="38"/>
      <c r="E140" s="42"/>
      <c r="F140" s="36"/>
      <c r="G140" s="42"/>
    </row>
    <row r="141" spans="1:7" ht="24" customHeight="1">
      <c r="E141" s="50"/>
      <c r="F141" s="46"/>
      <c r="G141" s="50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3" manualBreakCount="3">
    <brk id="35" max="6" man="1"/>
    <brk id="70" max="6" man="1"/>
    <brk id="10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view="pageBreakPreview" topLeftCell="A13" zoomScale="70" zoomScaleNormal="55" zoomScaleSheetLayoutView="70" workbookViewId="0">
      <selection activeCell="F25" sqref="F25"/>
    </sheetView>
  </sheetViews>
  <sheetFormatPr defaultColWidth="9.140625" defaultRowHeight="23.45" customHeight="1"/>
  <cols>
    <col min="1" max="1" width="45.140625" style="11" customWidth="1"/>
    <col min="2" max="2" width="8.85546875" style="43" customWidth="1"/>
    <col min="3" max="3" width="1.42578125" style="43" customWidth="1"/>
    <col min="4" max="4" width="20.140625" style="43" customWidth="1"/>
    <col min="5" max="5" width="1.42578125" style="11" customWidth="1"/>
    <col min="6" max="6" width="20.140625" style="11" customWidth="1"/>
    <col min="7" max="7" width="1.42578125" style="11" customWidth="1"/>
    <col min="8" max="8" width="21.140625" style="43" customWidth="1"/>
    <col min="9" max="9" width="1.42578125" style="11" customWidth="1"/>
    <col min="10" max="10" width="20.140625" style="43" customWidth="1"/>
    <col min="11" max="11" width="1.42578125" style="43" customWidth="1"/>
    <col min="12" max="12" width="20.140625" style="43" customWidth="1"/>
    <col min="13" max="13" width="1.42578125" style="11" customWidth="1"/>
    <col min="14" max="14" width="20.140625" style="11" customWidth="1"/>
    <col min="15" max="15" width="1.42578125" style="11" customWidth="1"/>
    <col min="16" max="16" width="11.85546875" style="11" customWidth="1"/>
    <col min="17" max="17" width="3.85546875" style="11" customWidth="1"/>
    <col min="18" max="18" width="13.140625" style="11" customWidth="1"/>
    <col min="19" max="16384" width="9.140625" style="11"/>
  </cols>
  <sheetData>
    <row r="1" spans="1:18" s="7" customFormat="1" ht="23.4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9" t="s">
        <v>162</v>
      </c>
      <c r="O1" s="40"/>
      <c r="P1" s="40"/>
      <c r="Q1" s="40"/>
      <c r="R1" s="40"/>
    </row>
    <row r="2" spans="1:18" s="7" customFormat="1" ht="23.45" customHeight="1">
      <c r="A2" s="2" t="s">
        <v>86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9"/>
      <c r="O2" s="40"/>
      <c r="P2" s="40"/>
      <c r="Q2" s="40"/>
      <c r="R2" s="40"/>
    </row>
    <row r="3" spans="1:18" s="7" customFormat="1" ht="23.45" customHeight="1">
      <c r="A3" s="40" t="s">
        <v>79</v>
      </c>
      <c r="B3" s="40"/>
      <c r="C3" s="40"/>
      <c r="D3" s="58"/>
      <c r="E3" s="58"/>
      <c r="F3" s="58"/>
      <c r="G3" s="58"/>
      <c r="H3" s="59"/>
      <c r="I3" s="40"/>
      <c r="J3" s="40"/>
      <c r="K3" s="40"/>
      <c r="L3" s="40"/>
      <c r="M3" s="40"/>
      <c r="O3" s="40"/>
      <c r="P3" s="40"/>
      <c r="Q3" s="40"/>
      <c r="R3" s="40"/>
    </row>
    <row r="4" spans="1:18" s="7" customFormat="1" ht="23.45" customHeight="1">
      <c r="A4" s="8" t="s">
        <v>171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23.45" customHeight="1">
      <c r="D5" s="11"/>
      <c r="J5" s="11"/>
      <c r="K5" s="11"/>
      <c r="L5" s="11"/>
      <c r="N5" s="44" t="s">
        <v>38</v>
      </c>
    </row>
    <row r="6" spans="1:18" ht="23.45" customHeight="1">
      <c r="B6" s="11"/>
      <c r="C6" s="11"/>
      <c r="D6" s="11"/>
      <c r="H6" s="14" t="s">
        <v>149</v>
      </c>
      <c r="J6" s="11"/>
      <c r="K6" s="11"/>
      <c r="L6" s="11"/>
      <c r="M6" s="44"/>
    </row>
    <row r="7" spans="1:18" ht="23.45" customHeight="1">
      <c r="B7" s="11"/>
      <c r="C7" s="11"/>
      <c r="D7" s="11"/>
      <c r="H7" s="14" t="s">
        <v>150</v>
      </c>
      <c r="J7" s="11"/>
      <c r="K7" s="11"/>
      <c r="L7" s="11"/>
      <c r="M7" s="44"/>
    </row>
    <row r="8" spans="1:18" ht="23.45" customHeight="1">
      <c r="B8" s="11"/>
      <c r="C8" s="11"/>
      <c r="D8" s="11"/>
      <c r="H8" s="14" t="s">
        <v>128</v>
      </c>
      <c r="J8" s="45"/>
      <c r="K8" s="45"/>
      <c r="L8" s="45"/>
      <c r="M8" s="44"/>
    </row>
    <row r="9" spans="1:18" ht="23.45" customHeight="1">
      <c r="B9" s="11"/>
      <c r="C9" s="11"/>
      <c r="D9" s="11"/>
      <c r="H9" s="45" t="s">
        <v>129</v>
      </c>
      <c r="J9" s="120" t="s">
        <v>37</v>
      </c>
      <c r="K9" s="120"/>
      <c r="L9" s="120"/>
      <c r="M9" s="44"/>
    </row>
    <row r="10" spans="1:18" s="14" customFormat="1" ht="23.45" customHeight="1">
      <c r="B10" s="28"/>
      <c r="C10" s="28"/>
      <c r="D10" s="45" t="s">
        <v>123</v>
      </c>
      <c r="F10" s="45" t="s">
        <v>90</v>
      </c>
      <c r="H10" s="45" t="s">
        <v>130</v>
      </c>
      <c r="J10" s="45" t="s">
        <v>5</v>
      </c>
      <c r="K10" s="43"/>
      <c r="M10" s="45"/>
    </row>
    <row r="11" spans="1:18" s="14" customFormat="1" ht="23.45" customHeight="1">
      <c r="B11" s="86" t="s">
        <v>0</v>
      </c>
      <c r="D11" s="86" t="s">
        <v>2</v>
      </c>
      <c r="F11" s="86" t="s">
        <v>91</v>
      </c>
      <c r="H11" s="86" t="s">
        <v>131</v>
      </c>
      <c r="J11" s="86" t="s">
        <v>122</v>
      </c>
      <c r="L11" s="86" t="s">
        <v>6</v>
      </c>
      <c r="N11" s="86" t="s">
        <v>3</v>
      </c>
    </row>
    <row r="12" spans="1:18" s="14" customFormat="1" ht="14.25" customHeight="1">
      <c r="B12" s="28"/>
      <c r="D12" s="45"/>
      <c r="H12" s="45"/>
      <c r="J12" s="45"/>
      <c r="L12" s="45"/>
      <c r="N12" s="45"/>
    </row>
    <row r="13" spans="1:18" s="14" customFormat="1" ht="23.45" customHeight="1">
      <c r="A13" s="40" t="s">
        <v>144</v>
      </c>
      <c r="B13" s="28"/>
      <c r="D13" s="21">
        <v>20000000</v>
      </c>
      <c r="E13" s="22"/>
      <c r="F13" s="21">
        <v>10598915</v>
      </c>
      <c r="G13" s="22"/>
      <c r="H13" s="21">
        <v>-844283</v>
      </c>
      <c r="I13" s="22"/>
      <c r="J13" s="21">
        <v>889700</v>
      </c>
      <c r="K13" s="22"/>
      <c r="L13" s="21">
        <v>5722072</v>
      </c>
      <c r="M13" s="21"/>
      <c r="N13" s="21">
        <f t="shared" ref="N13:N19" si="0">SUM(D13:L13)</f>
        <v>36366404</v>
      </c>
    </row>
    <row r="14" spans="1:18" s="14" customFormat="1" ht="23.45" customHeight="1">
      <c r="A14" s="11" t="s">
        <v>172</v>
      </c>
      <c r="B14" s="28"/>
      <c r="D14" s="21">
        <v>0</v>
      </c>
      <c r="E14" s="22"/>
      <c r="F14" s="21">
        <v>0</v>
      </c>
      <c r="G14" s="22"/>
      <c r="H14" s="21">
        <v>0</v>
      </c>
      <c r="I14" s="22"/>
      <c r="J14" s="21">
        <v>34500</v>
      </c>
      <c r="K14" s="22"/>
      <c r="L14" s="21">
        <v>-34500</v>
      </c>
      <c r="M14" s="21"/>
      <c r="N14" s="21">
        <f t="shared" si="0"/>
        <v>0</v>
      </c>
    </row>
    <row r="15" spans="1:18" s="14" customFormat="1" ht="23.45" customHeight="1">
      <c r="A15" s="11" t="s">
        <v>89</v>
      </c>
      <c r="B15" s="18">
        <v>9</v>
      </c>
      <c r="D15" s="21">
        <v>0</v>
      </c>
      <c r="E15" s="22"/>
      <c r="F15" s="21">
        <v>0</v>
      </c>
      <c r="G15" s="22"/>
      <c r="H15" s="21">
        <v>0</v>
      </c>
      <c r="I15" s="22"/>
      <c r="J15" s="21">
        <v>0</v>
      </c>
      <c r="K15" s="22"/>
      <c r="L15" s="21">
        <v>-1040000</v>
      </c>
      <c r="M15" s="21"/>
      <c r="N15" s="21">
        <f t="shared" si="0"/>
        <v>-1040000</v>
      </c>
    </row>
    <row r="16" spans="1:18" s="14" customFormat="1" ht="23.45" customHeight="1">
      <c r="A16" s="11" t="s">
        <v>139</v>
      </c>
      <c r="B16" s="28"/>
      <c r="D16" s="21"/>
      <c r="E16" s="22"/>
      <c r="F16" s="21"/>
      <c r="G16" s="22"/>
      <c r="H16" s="21"/>
      <c r="I16" s="22"/>
      <c r="J16" s="21"/>
      <c r="K16" s="22"/>
      <c r="L16" s="21"/>
      <c r="M16" s="21"/>
      <c r="N16" s="21"/>
    </row>
    <row r="17" spans="1:19" s="14" customFormat="1" ht="23.45" customHeight="1">
      <c r="A17" s="11" t="s">
        <v>158</v>
      </c>
      <c r="B17" s="18">
        <v>5.0999999999999996</v>
      </c>
      <c r="D17" s="21">
        <v>0</v>
      </c>
      <c r="E17" s="22"/>
      <c r="F17" s="21">
        <v>0</v>
      </c>
      <c r="G17" s="22"/>
      <c r="H17" s="21">
        <v>303062</v>
      </c>
      <c r="I17" s="22"/>
      <c r="J17" s="21">
        <v>0</v>
      </c>
      <c r="K17" s="22"/>
      <c r="L17" s="21">
        <v>-303062</v>
      </c>
      <c r="M17" s="21"/>
      <c r="N17" s="21">
        <f>SUM(D17:L17)</f>
        <v>0</v>
      </c>
    </row>
    <row r="18" spans="1:19" s="14" customFormat="1" ht="23.45" customHeight="1">
      <c r="A18" s="11" t="s">
        <v>181</v>
      </c>
      <c r="D18" s="73">
        <v>0</v>
      </c>
      <c r="E18" s="36"/>
      <c r="F18" s="73">
        <v>0</v>
      </c>
      <c r="G18" s="36"/>
      <c r="H18" s="73">
        <v>0</v>
      </c>
      <c r="I18" s="42"/>
      <c r="J18" s="73">
        <v>0</v>
      </c>
      <c r="K18" s="42"/>
      <c r="L18" s="73">
        <v>1212378</v>
      </c>
      <c r="M18" s="21"/>
      <c r="N18" s="73">
        <f t="shared" si="0"/>
        <v>1212378</v>
      </c>
    </row>
    <row r="19" spans="1:19" s="14" customFormat="1" ht="23.45" customHeight="1">
      <c r="A19" s="11" t="s">
        <v>159</v>
      </c>
      <c r="D19" s="74">
        <v>0</v>
      </c>
      <c r="E19" s="36"/>
      <c r="F19" s="74">
        <v>0</v>
      </c>
      <c r="G19" s="36"/>
      <c r="H19" s="74">
        <v>-935568</v>
      </c>
      <c r="I19" s="42"/>
      <c r="J19" s="74">
        <v>0</v>
      </c>
      <c r="K19" s="42"/>
      <c r="L19" s="74">
        <v>-2012</v>
      </c>
      <c r="M19" s="21"/>
      <c r="N19" s="74">
        <f t="shared" si="0"/>
        <v>-937580</v>
      </c>
      <c r="P19" s="116"/>
    </row>
    <row r="20" spans="1:19" s="14" customFormat="1" ht="23.45" customHeight="1">
      <c r="A20" s="11" t="s">
        <v>160</v>
      </c>
      <c r="D20" s="21">
        <f>D19+D18</f>
        <v>0</v>
      </c>
      <c r="E20" s="22"/>
      <c r="F20" s="21">
        <f>F19+F18</f>
        <v>0</v>
      </c>
      <c r="G20" s="22"/>
      <c r="H20" s="21">
        <f>H19+H18</f>
        <v>-935568</v>
      </c>
      <c r="I20" s="22"/>
      <c r="J20" s="21">
        <f>J19+J18</f>
        <v>0</v>
      </c>
      <c r="K20" s="22"/>
      <c r="L20" s="21">
        <f>L19+L18</f>
        <v>1210366</v>
      </c>
      <c r="M20" s="21"/>
      <c r="N20" s="21">
        <f>N19+N18</f>
        <v>274798</v>
      </c>
    </row>
    <row r="21" spans="1:19" s="14" customFormat="1" ht="23.45" customHeight="1" thickBot="1">
      <c r="A21" s="40" t="s">
        <v>173</v>
      </c>
      <c r="D21" s="47">
        <f>SUM(D13:D17,D20)</f>
        <v>20000000</v>
      </c>
      <c r="E21" s="22"/>
      <c r="F21" s="47">
        <f>SUM(F13:F17,F20)</f>
        <v>10598915</v>
      </c>
      <c r="G21" s="22"/>
      <c r="H21" s="47">
        <f>SUM(H13:H17,H20)</f>
        <v>-1476789</v>
      </c>
      <c r="I21" s="22"/>
      <c r="J21" s="47">
        <f>SUM(J13:J17,J20)</f>
        <v>924200</v>
      </c>
      <c r="K21" s="22"/>
      <c r="L21" s="47">
        <f>SUM(L13:L17,L20)</f>
        <v>5554876</v>
      </c>
      <c r="M21" s="21"/>
      <c r="N21" s="47">
        <f>SUM(N13:N17,N20)</f>
        <v>35601202</v>
      </c>
      <c r="P21" s="48"/>
    </row>
    <row r="22" spans="1:19" s="14" customFormat="1" ht="15.75" customHeight="1" thickTop="1">
      <c r="D22" s="69"/>
      <c r="E22" s="70"/>
      <c r="F22" s="69"/>
      <c r="G22" s="70"/>
      <c r="H22" s="69"/>
      <c r="I22" s="70"/>
      <c r="J22" s="69"/>
      <c r="K22" s="70"/>
      <c r="L22" s="69"/>
      <c r="M22" s="69"/>
      <c r="N22" s="69"/>
    </row>
    <row r="23" spans="1:19" s="14" customFormat="1" ht="23.45" customHeight="1">
      <c r="A23" s="40" t="s">
        <v>161</v>
      </c>
      <c r="D23" s="21">
        <v>20000000</v>
      </c>
      <c r="E23" s="22"/>
      <c r="F23" s="21">
        <v>10598915</v>
      </c>
      <c r="G23" s="22"/>
      <c r="H23" s="21">
        <v>-1457412</v>
      </c>
      <c r="I23" s="22"/>
      <c r="J23" s="21">
        <v>924300</v>
      </c>
      <c r="K23" s="22"/>
      <c r="L23" s="21">
        <v>5033236</v>
      </c>
      <c r="M23" s="21"/>
      <c r="N23" s="21">
        <f>SUM(D23:L23)</f>
        <v>35099039</v>
      </c>
    </row>
    <row r="24" spans="1:19" s="14" customFormat="1" ht="23.45" customHeight="1">
      <c r="A24" s="11" t="s">
        <v>139</v>
      </c>
      <c r="B24" s="18"/>
      <c r="D24" s="21"/>
      <c r="E24" s="22"/>
      <c r="F24" s="21"/>
      <c r="G24" s="22"/>
      <c r="H24" s="21"/>
      <c r="I24" s="22"/>
      <c r="J24" s="21"/>
      <c r="K24" s="22"/>
      <c r="L24" s="21"/>
      <c r="M24" s="21"/>
      <c r="N24" s="21"/>
    </row>
    <row r="25" spans="1:19" s="14" customFormat="1" ht="23.45" customHeight="1">
      <c r="A25" s="11" t="s">
        <v>158</v>
      </c>
      <c r="B25" s="18">
        <v>5.0999999999999996</v>
      </c>
      <c r="D25" s="21">
        <v>0</v>
      </c>
      <c r="E25" s="22"/>
      <c r="F25" s="21">
        <v>0</v>
      </c>
      <c r="G25" s="22"/>
      <c r="H25" s="21">
        <v>-1592</v>
      </c>
      <c r="I25" s="22"/>
      <c r="J25" s="21">
        <v>0</v>
      </c>
      <c r="K25" s="22"/>
      <c r="L25" s="21">
        <f>-H25</f>
        <v>1592</v>
      </c>
      <c r="M25" s="21"/>
      <c r="N25" s="21">
        <f t="shared" ref="N25" si="1">SUM(D25:L25)</f>
        <v>0</v>
      </c>
    </row>
    <row r="26" spans="1:19" s="14" customFormat="1" ht="23.45" customHeight="1">
      <c r="A26" s="11" t="s">
        <v>181</v>
      </c>
      <c r="D26" s="73">
        <v>0</v>
      </c>
      <c r="E26" s="36"/>
      <c r="F26" s="73">
        <v>0</v>
      </c>
      <c r="G26" s="36"/>
      <c r="H26" s="73">
        <v>0</v>
      </c>
      <c r="I26" s="42"/>
      <c r="J26" s="73">
        <v>0</v>
      </c>
      <c r="K26" s="42"/>
      <c r="L26" s="73">
        <f>+PL!E103</f>
        <v>772796</v>
      </c>
      <c r="M26" s="21"/>
      <c r="N26" s="73">
        <f>SUM(D26:L26)</f>
        <v>772796</v>
      </c>
    </row>
    <row r="27" spans="1:19" s="14" customFormat="1" ht="23.45" customHeight="1">
      <c r="A27" s="11" t="s">
        <v>175</v>
      </c>
      <c r="D27" s="74">
        <v>0</v>
      </c>
      <c r="E27" s="36"/>
      <c r="F27" s="74">
        <v>0</v>
      </c>
      <c r="G27" s="36"/>
      <c r="H27" s="74">
        <f>PL!E127-L27</f>
        <v>-1509607</v>
      </c>
      <c r="I27" s="42"/>
      <c r="J27" s="74">
        <v>0</v>
      </c>
      <c r="K27" s="42"/>
      <c r="L27" s="74">
        <v>8475</v>
      </c>
      <c r="M27" s="21"/>
      <c r="N27" s="74">
        <f>SUM(D27:L27)</f>
        <v>-1501132</v>
      </c>
    </row>
    <row r="28" spans="1:19" s="14" customFormat="1" ht="23.45" customHeight="1">
      <c r="A28" s="11" t="s">
        <v>160</v>
      </c>
      <c r="D28" s="21">
        <f>D27+D26</f>
        <v>0</v>
      </c>
      <c r="E28" s="22"/>
      <c r="F28" s="21">
        <f>F27+F26</f>
        <v>0</v>
      </c>
      <c r="G28" s="22"/>
      <c r="H28" s="21">
        <f>H27+H26</f>
        <v>-1509607</v>
      </c>
      <c r="I28" s="22"/>
      <c r="J28" s="21">
        <f>J27+J26</f>
        <v>0</v>
      </c>
      <c r="K28" s="22"/>
      <c r="L28" s="21">
        <f>L27+L26</f>
        <v>781271</v>
      </c>
      <c r="M28" s="21"/>
      <c r="N28" s="21">
        <f>N27+N26</f>
        <v>-728336</v>
      </c>
    </row>
    <row r="29" spans="1:19" s="14" customFormat="1" ht="23.45" customHeight="1" thickBot="1">
      <c r="A29" s="40" t="s">
        <v>170</v>
      </c>
      <c r="D29" s="47">
        <f>SUM(D23:D25,D28)</f>
        <v>20000000</v>
      </c>
      <c r="E29" s="22"/>
      <c r="F29" s="47">
        <f>SUM(F23:F25,F28)</f>
        <v>10598915</v>
      </c>
      <c r="G29" s="22"/>
      <c r="H29" s="47">
        <f>SUM(H23:H25,H28)</f>
        <v>-2968611</v>
      </c>
      <c r="I29" s="22"/>
      <c r="J29" s="47">
        <f>SUM(J23:J25,J28)</f>
        <v>924300</v>
      </c>
      <c r="K29" s="22"/>
      <c r="L29" s="47">
        <f>SUM(L23:L25,L28)</f>
        <v>5816099</v>
      </c>
      <c r="M29" s="22"/>
      <c r="N29" s="47">
        <f>SUM(N23:N25,N28)</f>
        <v>34370703</v>
      </c>
    </row>
    <row r="30" spans="1:19" s="14" customFormat="1" ht="6.75" customHeight="1" thickTop="1">
      <c r="A30" s="40"/>
      <c r="D30" s="118">
        <f>D29-BS!E49</f>
        <v>0</v>
      </c>
      <c r="E30" s="119"/>
      <c r="F30" s="118">
        <f>F29-BS!E50</f>
        <v>0</v>
      </c>
      <c r="G30" s="119"/>
      <c r="H30" s="118">
        <f>H29-BS!E51</f>
        <v>0</v>
      </c>
      <c r="I30" s="119"/>
      <c r="J30" s="118">
        <f>J29-BS!E53</f>
        <v>0</v>
      </c>
      <c r="K30" s="118"/>
      <c r="L30" s="118">
        <f>L29-BS!E54</f>
        <v>0</v>
      </c>
      <c r="M30" s="118"/>
      <c r="N30" s="118">
        <f>N29-BS!E55</f>
        <v>0</v>
      </c>
      <c r="R30" s="48"/>
      <c r="S30" s="48"/>
    </row>
    <row r="31" spans="1:19" ht="23.45" customHeight="1">
      <c r="A31" s="1" t="s">
        <v>4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4"/>
      <c r="S31" s="27"/>
    </row>
  </sheetData>
  <mergeCells count="1">
    <mergeCell ref="J9:L9"/>
  </mergeCells>
  <phoneticPr fontId="7" type="noConversion"/>
  <printOptions horizontalCentered="1"/>
  <pageMargins left="0.19685039370078741" right="0.19685039370078741" top="0.78740157480314965" bottom="0" header="0.19685039370078741" footer="0.19685039370078741"/>
  <pageSetup paperSize="9" scale="75" orientation="landscape" r:id="rId1"/>
  <headerFooter alignWithMargins="0"/>
  <ignoredErrors>
    <ignoredError sqref="D29:K29 D21:K21 M29:N29 M21:N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4"/>
  <sheetViews>
    <sheetView showGridLines="0" tabSelected="1" view="pageBreakPreview" zoomScale="70" zoomScaleNormal="100" zoomScaleSheetLayoutView="70" workbookViewId="0">
      <selection activeCell="B35" sqref="B35"/>
    </sheetView>
  </sheetViews>
  <sheetFormatPr defaultColWidth="10.85546875" defaultRowHeight="24" customHeight="1"/>
  <cols>
    <col min="1" max="1" width="45.140625" style="11" customWidth="1"/>
    <col min="2" max="2" width="20.85546875" style="11" customWidth="1"/>
    <col min="3" max="3" width="9" style="23" bestFit="1" customWidth="1"/>
    <col min="4" max="4" width="1.140625" style="23" customWidth="1"/>
    <col min="5" max="5" width="16.140625" style="12" customWidth="1"/>
    <col min="6" max="6" width="1" style="12" customWidth="1"/>
    <col min="7" max="7" width="16.140625" style="5" customWidth="1"/>
    <col min="8" max="8" width="1.42578125" style="11" customWidth="1"/>
    <col min="9" max="16384" width="10.85546875" style="11"/>
  </cols>
  <sheetData>
    <row r="1" spans="1:10" s="7" customFormat="1" ht="24" customHeight="1">
      <c r="B1" s="3"/>
      <c r="C1" s="3"/>
      <c r="D1" s="91"/>
      <c r="E1" s="12"/>
      <c r="F1" s="12"/>
      <c r="G1" s="115" t="s">
        <v>162</v>
      </c>
    </row>
    <row r="2" spans="1:10" s="7" customFormat="1" ht="24" customHeight="1">
      <c r="A2" s="2" t="s">
        <v>86</v>
      </c>
      <c r="B2" s="3"/>
      <c r="C2" s="3"/>
      <c r="D2" s="91"/>
      <c r="E2" s="12"/>
      <c r="F2" s="12"/>
      <c r="G2" s="115"/>
    </row>
    <row r="3" spans="1:10" ht="24" customHeight="1">
      <c r="A3" s="8" t="s">
        <v>8</v>
      </c>
      <c r="B3" s="3"/>
      <c r="C3" s="3"/>
      <c r="D3" s="91"/>
      <c r="E3" s="92"/>
      <c r="F3" s="93"/>
      <c r="G3" s="94"/>
    </row>
    <row r="4" spans="1:10" ht="24" customHeight="1">
      <c r="A4" s="8" t="s">
        <v>171</v>
      </c>
      <c r="B4" s="40"/>
      <c r="C4" s="40"/>
      <c r="D4" s="40"/>
      <c r="E4" s="40"/>
      <c r="F4" s="40"/>
      <c r="G4" s="40"/>
      <c r="H4" s="40"/>
    </row>
    <row r="5" spans="1:10" ht="24" customHeight="1">
      <c r="C5" s="11"/>
      <c r="D5" s="95"/>
      <c r="E5" s="23"/>
      <c r="G5" s="5" t="s">
        <v>38</v>
      </c>
    </row>
    <row r="6" spans="1:10" ht="24" customHeight="1">
      <c r="C6" s="11"/>
      <c r="D6" s="96"/>
      <c r="E6" s="54" t="s">
        <v>157</v>
      </c>
      <c r="F6" s="55"/>
      <c r="G6" s="54" t="s">
        <v>143</v>
      </c>
    </row>
    <row r="7" spans="1:10" ht="24" customHeight="1">
      <c r="A7" s="40" t="s">
        <v>9</v>
      </c>
      <c r="C7" s="11"/>
      <c r="D7" s="11"/>
      <c r="E7" s="84"/>
      <c r="F7" s="11"/>
      <c r="G7" s="84"/>
    </row>
    <row r="8" spans="1:10" ht="24" customHeight="1">
      <c r="A8" s="11" t="s">
        <v>133</v>
      </c>
      <c r="D8" s="83"/>
      <c r="E8" s="48">
        <f>PL!E101</f>
        <v>925733</v>
      </c>
      <c r="F8" s="48"/>
      <c r="G8" s="48">
        <v>1477581</v>
      </c>
      <c r="H8" s="84"/>
      <c r="J8" s="33"/>
    </row>
    <row r="9" spans="1:10" ht="24" customHeight="1">
      <c r="A9" s="1" t="s">
        <v>134</v>
      </c>
      <c r="C9" s="11"/>
      <c r="D9" s="83"/>
      <c r="E9" s="48"/>
      <c r="F9" s="48"/>
      <c r="G9" s="48"/>
      <c r="J9" s="33"/>
    </row>
    <row r="10" spans="1:10" ht="24" customHeight="1">
      <c r="A10" s="1" t="s">
        <v>65</v>
      </c>
      <c r="C10" s="11"/>
      <c r="D10" s="83"/>
      <c r="E10" s="48"/>
      <c r="F10" s="48"/>
      <c r="G10" s="48"/>
      <c r="J10" s="33"/>
    </row>
    <row r="11" spans="1:10" ht="24" customHeight="1">
      <c r="A11" s="29" t="s">
        <v>36</v>
      </c>
      <c r="C11" s="11"/>
      <c r="D11" s="83"/>
      <c r="E11" s="48">
        <v>312785</v>
      </c>
      <c r="F11" s="48"/>
      <c r="G11" s="48">
        <v>336229</v>
      </c>
      <c r="H11" s="84"/>
      <c r="J11" s="33"/>
    </row>
    <row r="12" spans="1:10" ht="24" customHeight="1">
      <c r="A12" s="29" t="s">
        <v>138</v>
      </c>
      <c r="C12" s="11"/>
      <c r="D12" s="83"/>
      <c r="E12" s="48">
        <v>1911945</v>
      </c>
      <c r="F12" s="48"/>
      <c r="G12" s="48">
        <v>1737978</v>
      </c>
      <c r="H12" s="84"/>
      <c r="J12" s="33"/>
    </row>
    <row r="13" spans="1:10" ht="24" customHeight="1">
      <c r="A13" s="29" t="s">
        <v>165</v>
      </c>
      <c r="C13" s="11"/>
      <c r="D13" s="83"/>
      <c r="E13" s="48">
        <v>29897</v>
      </c>
      <c r="F13" s="48"/>
      <c r="G13" s="48">
        <v>39726</v>
      </c>
      <c r="H13" s="84"/>
      <c r="J13" s="33"/>
    </row>
    <row r="14" spans="1:10" ht="24" customHeight="1">
      <c r="A14" s="29" t="s">
        <v>166</v>
      </c>
      <c r="C14" s="11"/>
      <c r="D14" s="83"/>
      <c r="E14" s="48">
        <v>829</v>
      </c>
      <c r="F14" s="48"/>
      <c r="G14" s="48">
        <v>20010</v>
      </c>
      <c r="H14" s="84"/>
      <c r="J14" s="33"/>
    </row>
    <row r="15" spans="1:10" ht="24" customHeight="1">
      <c r="A15" s="29" t="s">
        <v>145</v>
      </c>
      <c r="C15" s="11"/>
      <c r="D15" s="83"/>
      <c r="E15" s="48">
        <v>0</v>
      </c>
      <c r="F15" s="48"/>
      <c r="G15" s="48">
        <v>1503</v>
      </c>
      <c r="H15" s="84"/>
      <c r="J15" s="33"/>
    </row>
    <row r="16" spans="1:10" ht="24" customHeight="1">
      <c r="A16" s="29" t="s">
        <v>189</v>
      </c>
      <c r="C16" s="11"/>
      <c r="D16" s="83"/>
      <c r="E16" s="48">
        <v>151617</v>
      </c>
      <c r="F16" s="48"/>
      <c r="G16" s="48">
        <v>3266</v>
      </c>
      <c r="H16" s="84"/>
      <c r="J16" s="33"/>
    </row>
    <row r="17" spans="1:10" ht="24" customHeight="1">
      <c r="A17" s="29" t="s">
        <v>190</v>
      </c>
      <c r="C17" s="11"/>
      <c r="D17" s="83"/>
      <c r="E17" s="48">
        <v>-367</v>
      </c>
      <c r="F17" s="48"/>
      <c r="G17" s="48">
        <v>-515</v>
      </c>
      <c r="H17" s="84"/>
      <c r="J17" s="33"/>
    </row>
    <row r="18" spans="1:10" ht="24" customHeight="1">
      <c r="A18" s="29" t="s">
        <v>188</v>
      </c>
      <c r="C18" s="11"/>
      <c r="D18" s="83"/>
      <c r="E18" s="48">
        <v>339</v>
      </c>
      <c r="F18" s="48"/>
      <c r="G18" s="48">
        <v>-6000</v>
      </c>
      <c r="H18" s="84"/>
      <c r="J18" s="33"/>
    </row>
    <row r="19" spans="1:10" ht="24" customHeight="1">
      <c r="A19" s="29" t="s">
        <v>135</v>
      </c>
      <c r="C19" s="11"/>
      <c r="D19" s="83"/>
      <c r="E19" s="48">
        <v>0</v>
      </c>
      <c r="F19" s="48"/>
      <c r="G19" s="48">
        <v>-155651</v>
      </c>
      <c r="H19" s="84"/>
      <c r="J19" s="33"/>
    </row>
    <row r="20" spans="1:10" ht="24" customHeight="1">
      <c r="A20" s="1" t="s">
        <v>49</v>
      </c>
      <c r="C20" s="11"/>
      <c r="D20" s="49"/>
      <c r="E20" s="48">
        <v>-4566053</v>
      </c>
      <c r="F20" s="33"/>
      <c r="G20" s="82">
        <v>-4107184</v>
      </c>
      <c r="H20" s="84"/>
      <c r="J20" s="33"/>
    </row>
    <row r="21" spans="1:10" ht="24" customHeight="1">
      <c r="A21" s="1" t="s">
        <v>58</v>
      </c>
      <c r="C21" s="11"/>
      <c r="D21" s="83"/>
      <c r="E21" s="82">
        <v>-316117</v>
      </c>
      <c r="F21" s="48"/>
      <c r="G21" s="48">
        <v>-695474</v>
      </c>
      <c r="H21" s="84"/>
      <c r="J21" s="33"/>
    </row>
    <row r="22" spans="1:10" ht="24" customHeight="1">
      <c r="A22" s="1" t="s">
        <v>132</v>
      </c>
      <c r="C22" s="11"/>
      <c r="D22" s="49"/>
      <c r="E22" s="12">
        <v>4695445</v>
      </c>
      <c r="F22" s="33"/>
      <c r="G22" s="82">
        <v>4207454</v>
      </c>
      <c r="H22" s="84"/>
      <c r="J22" s="33"/>
    </row>
    <row r="23" spans="1:10" ht="24" customHeight="1">
      <c r="A23" s="1" t="s">
        <v>47</v>
      </c>
      <c r="C23" s="11"/>
      <c r="D23" s="49"/>
      <c r="E23" s="82">
        <v>-1668188</v>
      </c>
      <c r="F23" s="33"/>
      <c r="G23" s="82">
        <v>-1787614</v>
      </c>
      <c r="H23" s="84"/>
      <c r="J23" s="33"/>
    </row>
    <row r="24" spans="1:10" ht="24" customHeight="1">
      <c r="A24" s="1" t="s">
        <v>48</v>
      </c>
      <c r="C24" s="11"/>
      <c r="D24" s="49"/>
      <c r="E24" s="97">
        <v>-113172</v>
      </c>
      <c r="F24" s="33"/>
      <c r="G24" s="97">
        <v>-550840</v>
      </c>
      <c r="H24" s="84"/>
      <c r="J24" s="33"/>
    </row>
    <row r="25" spans="1:10" ht="24" customHeight="1">
      <c r="A25" s="16" t="s">
        <v>140</v>
      </c>
      <c r="C25" s="11"/>
      <c r="D25" s="83"/>
      <c r="E25" s="48">
        <f>SUM(E8:E24)</f>
        <v>1364693</v>
      </c>
      <c r="F25" s="48"/>
      <c r="G25" s="48">
        <f>SUM(G8:G24)</f>
        <v>520469</v>
      </c>
      <c r="H25" s="84"/>
      <c r="J25" s="33"/>
    </row>
    <row r="26" spans="1:10" ht="24" customHeight="1">
      <c r="A26" s="1" t="s">
        <v>153</v>
      </c>
      <c r="C26" s="11"/>
      <c r="D26" s="83"/>
      <c r="E26" s="48"/>
      <c r="F26" s="48"/>
      <c r="G26" s="48"/>
      <c r="J26" s="33"/>
    </row>
    <row r="27" spans="1:10" ht="24" customHeight="1">
      <c r="A27" s="29" t="s">
        <v>12</v>
      </c>
      <c r="C27" s="11"/>
      <c r="D27" s="83"/>
      <c r="E27" s="48">
        <v>7714826</v>
      </c>
      <c r="F27" s="48"/>
      <c r="G27" s="48">
        <v>12057479</v>
      </c>
      <c r="H27" s="84"/>
      <c r="J27" s="33"/>
    </row>
    <row r="28" spans="1:10" ht="24" customHeight="1">
      <c r="A28" s="29" t="s">
        <v>50</v>
      </c>
      <c r="C28" s="11"/>
      <c r="D28" s="83"/>
      <c r="E28" s="48">
        <v>-23756550</v>
      </c>
      <c r="F28" s="48"/>
      <c r="G28" s="48">
        <v>-11218479</v>
      </c>
      <c r="H28" s="84"/>
      <c r="J28" s="33"/>
    </row>
    <row r="29" spans="1:10" ht="24" customHeight="1">
      <c r="A29" s="29" t="s">
        <v>70</v>
      </c>
      <c r="C29" s="11"/>
      <c r="D29" s="83"/>
      <c r="E29" s="48">
        <v>-10446</v>
      </c>
      <c r="F29" s="48"/>
      <c r="G29" s="48">
        <v>1705</v>
      </c>
      <c r="H29" s="84"/>
      <c r="J29" s="33"/>
    </row>
    <row r="30" spans="1:10" ht="24" customHeight="1">
      <c r="A30" s="29" t="s">
        <v>13</v>
      </c>
      <c r="C30" s="11"/>
      <c r="D30" s="83"/>
      <c r="E30" s="48">
        <v>-461529</v>
      </c>
      <c r="F30" s="48"/>
      <c r="G30" s="48">
        <v>-48614</v>
      </c>
      <c r="H30" s="84"/>
      <c r="J30" s="33"/>
    </row>
    <row r="31" spans="1:10" ht="24" customHeight="1">
      <c r="A31" s="29" t="s">
        <v>35</v>
      </c>
      <c r="C31" s="11"/>
      <c r="D31" s="49"/>
      <c r="E31" s="82"/>
      <c r="F31" s="33"/>
      <c r="G31" s="82"/>
      <c r="J31" s="33"/>
    </row>
    <row r="32" spans="1:10" ht="24" customHeight="1">
      <c r="A32" s="29" t="s">
        <v>21</v>
      </c>
      <c r="C32" s="11"/>
      <c r="D32" s="49"/>
      <c r="E32" s="82">
        <v>17846445</v>
      </c>
      <c r="F32" s="33"/>
      <c r="G32" s="82">
        <v>-2716109</v>
      </c>
      <c r="H32" s="84"/>
      <c r="J32" s="33"/>
    </row>
    <row r="33" spans="1:10" ht="24" customHeight="1">
      <c r="A33" s="29" t="s">
        <v>12</v>
      </c>
      <c r="C33" s="11"/>
      <c r="D33" s="49"/>
      <c r="E33" s="33">
        <v>726966</v>
      </c>
      <c r="F33" s="82"/>
      <c r="G33" s="33">
        <v>1055635</v>
      </c>
      <c r="H33" s="84"/>
      <c r="J33" s="33"/>
    </row>
    <row r="34" spans="1:10" ht="24" customHeight="1">
      <c r="A34" s="29" t="s">
        <v>14</v>
      </c>
      <c r="C34" s="11"/>
      <c r="D34" s="11"/>
      <c r="E34" s="82">
        <v>347649</v>
      </c>
      <c r="F34" s="48"/>
      <c r="G34" s="82">
        <v>-602419</v>
      </c>
      <c r="H34" s="84"/>
      <c r="J34" s="33"/>
    </row>
    <row r="35" spans="1:10" ht="24" customHeight="1">
      <c r="A35" s="29" t="s">
        <v>77</v>
      </c>
      <c r="C35" s="11"/>
      <c r="D35" s="49"/>
      <c r="E35" s="48">
        <v>314</v>
      </c>
      <c r="F35" s="33"/>
      <c r="G35" s="48">
        <v>-1010</v>
      </c>
      <c r="H35" s="84"/>
      <c r="J35" s="33"/>
    </row>
    <row r="36" spans="1:10" ht="24" customHeight="1">
      <c r="A36" s="29" t="s">
        <v>78</v>
      </c>
      <c r="C36" s="11"/>
      <c r="D36" s="49"/>
      <c r="E36" s="33">
        <v>57614</v>
      </c>
      <c r="F36" s="48"/>
      <c r="G36" s="33">
        <v>100694</v>
      </c>
      <c r="H36" s="84"/>
      <c r="J36" s="33"/>
    </row>
    <row r="37" spans="1:10" ht="24" customHeight="1">
      <c r="A37" s="29" t="s">
        <v>81</v>
      </c>
      <c r="C37" s="11"/>
      <c r="D37" s="49"/>
      <c r="E37" s="48">
        <v>-19707</v>
      </c>
      <c r="F37" s="48"/>
      <c r="G37" s="48">
        <v>-2742</v>
      </c>
      <c r="H37" s="84"/>
      <c r="J37" s="33"/>
    </row>
    <row r="38" spans="1:10" ht="24" customHeight="1">
      <c r="A38" s="29" t="s">
        <v>146</v>
      </c>
      <c r="C38" s="11"/>
      <c r="D38" s="49"/>
      <c r="E38" s="48">
        <v>23449</v>
      </c>
      <c r="F38" s="48"/>
      <c r="G38" s="48">
        <v>36002</v>
      </c>
      <c r="H38" s="84"/>
      <c r="J38" s="33"/>
    </row>
    <row r="39" spans="1:10" ht="24" customHeight="1">
      <c r="A39" s="1" t="s">
        <v>15</v>
      </c>
      <c r="C39" s="11"/>
      <c r="D39" s="49"/>
      <c r="E39" s="33">
        <v>368641</v>
      </c>
      <c r="F39" s="82"/>
      <c r="G39" s="33">
        <v>-101813</v>
      </c>
      <c r="H39" s="84"/>
      <c r="J39" s="33"/>
    </row>
    <row r="40" spans="1:10" ht="24" customHeight="1">
      <c r="A40" s="16" t="s">
        <v>179</v>
      </c>
      <c r="C40" s="11"/>
      <c r="D40" s="49"/>
      <c r="E40" s="98">
        <f>SUM(E25:E39)</f>
        <v>4202365</v>
      </c>
      <c r="F40" s="33"/>
      <c r="G40" s="98">
        <f>SUM(G25:G39)</f>
        <v>-919202</v>
      </c>
      <c r="J40" s="33"/>
    </row>
    <row r="41" spans="1:10" ht="11.25" customHeight="1">
      <c r="A41" s="1"/>
      <c r="C41" s="11"/>
      <c r="D41" s="99"/>
      <c r="E41" s="23"/>
      <c r="G41" s="48"/>
      <c r="J41" s="33"/>
    </row>
    <row r="42" spans="1:10" ht="24" customHeight="1">
      <c r="A42" s="1" t="s">
        <v>4</v>
      </c>
      <c r="C42" s="11"/>
      <c r="D42" s="99"/>
      <c r="E42" s="100"/>
      <c r="F42" s="101"/>
      <c r="G42" s="100"/>
      <c r="J42" s="33"/>
    </row>
    <row r="43" spans="1:10" s="7" customFormat="1" ht="24" customHeight="1">
      <c r="B43" s="2"/>
      <c r="C43" s="2"/>
      <c r="D43" s="2"/>
      <c r="E43" s="2"/>
      <c r="F43" s="2"/>
      <c r="G43" s="49" t="s">
        <v>162</v>
      </c>
      <c r="J43" s="33"/>
    </row>
    <row r="44" spans="1:10" s="7" customFormat="1" ht="24" customHeight="1">
      <c r="A44" s="2" t="s">
        <v>86</v>
      </c>
      <c r="B44" s="2"/>
      <c r="C44" s="2"/>
      <c r="D44" s="2"/>
      <c r="E44" s="2"/>
      <c r="F44" s="2"/>
      <c r="G44" s="49"/>
      <c r="J44" s="33"/>
    </row>
    <row r="45" spans="1:10" ht="24" customHeight="1">
      <c r="A45" s="8" t="s">
        <v>88</v>
      </c>
      <c r="B45" s="8"/>
      <c r="C45" s="8"/>
      <c r="D45" s="102"/>
      <c r="E45" s="103"/>
      <c r="F45" s="104"/>
      <c r="G45" s="103"/>
      <c r="J45" s="33"/>
    </row>
    <row r="46" spans="1:10" ht="24" customHeight="1">
      <c r="A46" s="8" t="s">
        <v>171</v>
      </c>
      <c r="B46" s="40"/>
      <c r="C46" s="40"/>
      <c r="D46" s="40"/>
      <c r="E46" s="40"/>
      <c r="F46" s="40"/>
      <c r="G46" s="40"/>
      <c r="H46" s="40"/>
      <c r="J46" s="33"/>
    </row>
    <row r="47" spans="1:10" ht="24" customHeight="1">
      <c r="D47" s="95"/>
      <c r="E47" s="23"/>
      <c r="G47" s="5" t="s">
        <v>38</v>
      </c>
      <c r="J47" s="33"/>
    </row>
    <row r="48" spans="1:10" ht="24" customHeight="1">
      <c r="C48" s="86" t="s">
        <v>0</v>
      </c>
      <c r="D48" s="96"/>
      <c r="E48" s="54" t="s">
        <v>157</v>
      </c>
      <c r="F48" s="55"/>
      <c r="G48" s="54" t="s">
        <v>143</v>
      </c>
      <c r="J48" s="33"/>
    </row>
    <row r="49" spans="1:10" ht="24" customHeight="1">
      <c r="A49" s="16" t="s">
        <v>10</v>
      </c>
      <c r="C49" s="11"/>
      <c r="D49" s="49"/>
      <c r="E49" s="82"/>
      <c r="F49" s="33"/>
      <c r="G49" s="82"/>
      <c r="J49" s="33"/>
    </row>
    <row r="50" spans="1:10" ht="24" customHeight="1">
      <c r="A50" s="1" t="s">
        <v>141</v>
      </c>
      <c r="C50" s="11"/>
      <c r="D50" s="49"/>
      <c r="E50" s="11"/>
      <c r="F50" s="11"/>
      <c r="G50" s="11"/>
      <c r="H50" s="85"/>
      <c r="J50" s="33"/>
    </row>
    <row r="51" spans="1:10" ht="24" customHeight="1">
      <c r="A51" s="1" t="s">
        <v>125</v>
      </c>
      <c r="C51" s="11"/>
      <c r="D51" s="49"/>
      <c r="E51" s="48">
        <v>4531863</v>
      </c>
      <c r="F51" s="48"/>
      <c r="G51" s="48">
        <v>13206711</v>
      </c>
      <c r="H51" s="85"/>
      <c r="J51" s="33"/>
    </row>
    <row r="52" spans="1:10" ht="24" customHeight="1">
      <c r="A52" s="1" t="s">
        <v>151</v>
      </c>
      <c r="C52" s="11"/>
      <c r="D52" s="49"/>
      <c r="E52" s="11"/>
      <c r="F52" s="11"/>
      <c r="G52" s="11"/>
      <c r="H52" s="85"/>
      <c r="J52" s="33"/>
    </row>
    <row r="53" spans="1:10" ht="24" customHeight="1">
      <c r="A53" s="1" t="s">
        <v>152</v>
      </c>
      <c r="C53" s="11"/>
      <c r="D53" s="49"/>
      <c r="E53" s="48">
        <v>169989</v>
      </c>
      <c r="F53" s="48"/>
      <c r="G53" s="48">
        <v>495619</v>
      </c>
      <c r="H53" s="85"/>
      <c r="J53" s="33"/>
    </row>
    <row r="54" spans="1:10" ht="24" customHeight="1">
      <c r="A54" s="1" t="s">
        <v>22</v>
      </c>
      <c r="C54" s="11"/>
      <c r="D54" s="49"/>
      <c r="E54" s="48">
        <v>567988</v>
      </c>
      <c r="F54" s="48"/>
      <c r="G54" s="48">
        <v>730398</v>
      </c>
      <c r="H54" s="85"/>
      <c r="J54" s="33"/>
    </row>
    <row r="55" spans="1:10" ht="24" customHeight="1">
      <c r="A55" s="1" t="s">
        <v>72</v>
      </c>
      <c r="C55" s="11"/>
      <c r="D55" s="49"/>
      <c r="E55" s="48">
        <v>316117</v>
      </c>
      <c r="F55" s="48"/>
      <c r="G55" s="48">
        <v>695474</v>
      </c>
      <c r="H55" s="85"/>
      <c r="J55" s="33"/>
    </row>
    <row r="56" spans="1:10" ht="24" customHeight="1">
      <c r="A56" s="1" t="s">
        <v>191</v>
      </c>
      <c r="C56" s="11"/>
      <c r="D56" s="49"/>
      <c r="E56" s="48"/>
      <c r="F56" s="48"/>
      <c r="G56" s="48"/>
      <c r="H56" s="85"/>
      <c r="J56" s="33"/>
    </row>
    <row r="57" spans="1:10" ht="24" customHeight="1">
      <c r="A57" s="1" t="s">
        <v>192</v>
      </c>
      <c r="C57" s="11"/>
      <c r="D57" s="49"/>
      <c r="E57" s="82">
        <v>-9586337</v>
      </c>
      <c r="F57" s="82"/>
      <c r="G57" s="82">
        <v>-10391109</v>
      </c>
      <c r="H57" s="85"/>
      <c r="J57" s="33"/>
    </row>
    <row r="58" spans="1:10" ht="24" customHeight="1">
      <c r="A58" s="1" t="s">
        <v>193</v>
      </c>
      <c r="C58" s="11"/>
      <c r="D58" s="49"/>
      <c r="E58" s="82"/>
      <c r="F58" s="82"/>
      <c r="G58" s="82"/>
      <c r="H58" s="85"/>
      <c r="J58" s="33"/>
    </row>
    <row r="59" spans="1:10" ht="24" customHeight="1">
      <c r="A59" s="1" t="s">
        <v>125</v>
      </c>
      <c r="C59" s="11"/>
      <c r="D59" s="49"/>
      <c r="E59" s="82">
        <v>0</v>
      </c>
      <c r="F59" s="82"/>
      <c r="G59" s="82">
        <v>-398988</v>
      </c>
      <c r="H59" s="85"/>
      <c r="J59" s="33"/>
    </row>
    <row r="60" spans="1:10" ht="24" customHeight="1">
      <c r="A60" s="11" t="s">
        <v>82</v>
      </c>
      <c r="C60" s="11"/>
      <c r="D60" s="49"/>
      <c r="E60" s="82">
        <v>1538</v>
      </c>
      <c r="F60" s="82"/>
      <c r="G60" s="82">
        <v>1770</v>
      </c>
      <c r="H60" s="85"/>
      <c r="J60" s="33"/>
    </row>
    <row r="61" spans="1:10" ht="24" customHeight="1">
      <c r="A61" s="1" t="s">
        <v>71</v>
      </c>
      <c r="C61" s="1"/>
      <c r="D61" s="49"/>
      <c r="E61" s="48">
        <v>-88380</v>
      </c>
      <c r="F61" s="48"/>
      <c r="G61" s="48">
        <v>-54859</v>
      </c>
      <c r="H61" s="84"/>
      <c r="J61" s="33"/>
    </row>
    <row r="62" spans="1:10" ht="24" customHeight="1">
      <c r="A62" s="1" t="s">
        <v>66</v>
      </c>
      <c r="B62" s="1"/>
      <c r="C62" s="1"/>
      <c r="D62" s="49"/>
      <c r="E62" s="48">
        <v>-68718</v>
      </c>
      <c r="F62" s="48"/>
      <c r="G62" s="48">
        <v>-37070</v>
      </c>
      <c r="H62" s="84"/>
      <c r="J62" s="33"/>
    </row>
    <row r="63" spans="1:10" ht="24" customHeight="1">
      <c r="A63" s="16" t="s">
        <v>180</v>
      </c>
      <c r="B63" s="1"/>
      <c r="C63" s="1"/>
      <c r="D63" s="49"/>
      <c r="E63" s="105">
        <f>SUM(E50:E62)</f>
        <v>-4155940</v>
      </c>
      <c r="F63" s="33"/>
      <c r="G63" s="105">
        <f>SUM(G50:G62)</f>
        <v>4247946</v>
      </c>
      <c r="J63" s="33"/>
    </row>
    <row r="64" spans="1:10" ht="24" customHeight="1">
      <c r="A64" s="16" t="s">
        <v>83</v>
      </c>
      <c r="B64" s="1"/>
      <c r="C64" s="1"/>
      <c r="D64" s="49"/>
      <c r="E64" s="48"/>
      <c r="F64" s="33"/>
      <c r="G64" s="48"/>
      <c r="J64" s="33"/>
    </row>
    <row r="65" spans="1:10" ht="24" customHeight="1">
      <c r="A65" s="29" t="s">
        <v>147</v>
      </c>
      <c r="B65" s="1"/>
      <c r="C65" s="1"/>
      <c r="D65" s="49"/>
      <c r="E65" s="48">
        <v>-169787</v>
      </c>
      <c r="F65" s="33"/>
      <c r="G65" s="82">
        <v>-188072</v>
      </c>
      <c r="J65" s="33"/>
    </row>
    <row r="66" spans="1:10" ht="24" customHeight="1">
      <c r="A66" s="29" t="s">
        <v>176</v>
      </c>
      <c r="B66" s="1"/>
      <c r="C66" s="1"/>
      <c r="D66" s="49"/>
      <c r="E66" s="48">
        <v>0</v>
      </c>
      <c r="F66" s="33"/>
      <c r="G66" s="82">
        <v>2400000</v>
      </c>
      <c r="J66" s="33"/>
    </row>
    <row r="67" spans="1:10" ht="24" customHeight="1">
      <c r="A67" s="29" t="s">
        <v>148</v>
      </c>
      <c r="B67" s="1"/>
      <c r="C67" s="1"/>
      <c r="D67" s="49"/>
      <c r="E67" s="48">
        <v>-1658</v>
      </c>
      <c r="F67" s="33"/>
      <c r="G67" s="48">
        <v>-5003301</v>
      </c>
      <c r="J67" s="33"/>
    </row>
    <row r="68" spans="1:10" ht="24" customHeight="1">
      <c r="A68" s="1" t="s">
        <v>89</v>
      </c>
      <c r="B68" s="1"/>
      <c r="C68" s="114">
        <v>9</v>
      </c>
      <c r="D68" s="49"/>
      <c r="E68" s="48">
        <v>0</v>
      </c>
      <c r="F68" s="33"/>
      <c r="G68" s="48">
        <v>-700000</v>
      </c>
      <c r="J68" s="33"/>
    </row>
    <row r="69" spans="1:10" ht="24" customHeight="1">
      <c r="A69" s="16" t="s">
        <v>194</v>
      </c>
      <c r="B69" s="1"/>
      <c r="C69" s="1"/>
      <c r="D69" s="49"/>
      <c r="E69" s="105">
        <f>SUM(E65:E68)</f>
        <v>-171445</v>
      </c>
      <c r="F69" s="33"/>
      <c r="G69" s="105">
        <f>SUM(G65:G68)</f>
        <v>-3491373</v>
      </c>
      <c r="J69" s="33"/>
    </row>
    <row r="70" spans="1:10" ht="24" customHeight="1">
      <c r="A70" s="117" t="s">
        <v>195</v>
      </c>
      <c r="C70" s="11"/>
      <c r="D70" s="49"/>
      <c r="E70" s="82">
        <f>SUM(E40,E63,E69)</f>
        <v>-125020</v>
      </c>
      <c r="F70" s="33"/>
      <c r="G70" s="82">
        <f>SUM(G40,G63,G69)</f>
        <v>-162629</v>
      </c>
      <c r="J70" s="33"/>
    </row>
    <row r="71" spans="1:10" ht="24" customHeight="1">
      <c r="A71" s="16" t="s">
        <v>53</v>
      </c>
      <c r="C71" s="11"/>
      <c r="D71" s="49"/>
      <c r="E71" s="97">
        <v>717749</v>
      </c>
      <c r="F71" s="33"/>
      <c r="G71" s="97">
        <v>801380</v>
      </c>
      <c r="J71" s="33"/>
    </row>
    <row r="72" spans="1:10" ht="24" customHeight="1" thickBot="1">
      <c r="A72" s="16" t="s">
        <v>178</v>
      </c>
      <c r="C72" s="11"/>
      <c r="D72" s="49"/>
      <c r="E72" s="106">
        <f>SUM(E70:E71)</f>
        <v>592729</v>
      </c>
      <c r="F72" s="33"/>
      <c r="G72" s="106">
        <f>SUM(G70:G71)</f>
        <v>638751</v>
      </c>
      <c r="J72" s="33"/>
    </row>
    <row r="73" spans="1:10" ht="24" customHeight="1" thickTop="1">
      <c r="A73" s="1"/>
      <c r="C73" s="11"/>
      <c r="D73" s="49"/>
      <c r="E73" s="107">
        <f>E72-BS!E9</f>
        <v>0</v>
      </c>
      <c r="F73" s="108"/>
      <c r="G73" s="107">
        <f>G72-638751</f>
        <v>0</v>
      </c>
      <c r="J73" s="33"/>
    </row>
    <row r="74" spans="1:10" ht="24" customHeight="1">
      <c r="A74" s="16" t="s">
        <v>11</v>
      </c>
      <c r="C74" s="11"/>
      <c r="D74" s="49"/>
      <c r="E74" s="33"/>
      <c r="F74" s="33"/>
      <c r="G74" s="11"/>
      <c r="J74" s="33"/>
    </row>
    <row r="75" spans="1:10" ht="24" customHeight="1">
      <c r="A75" s="29" t="s">
        <v>84</v>
      </c>
      <c r="C75" s="11"/>
      <c r="D75" s="49"/>
      <c r="E75" s="33"/>
      <c r="F75" s="33"/>
      <c r="G75" s="33"/>
      <c r="J75" s="33"/>
    </row>
    <row r="76" spans="1:10" ht="24" customHeight="1">
      <c r="A76" s="109" t="s">
        <v>136</v>
      </c>
      <c r="C76" s="11"/>
      <c r="D76" s="49"/>
      <c r="E76" s="33">
        <v>97137</v>
      </c>
      <c r="F76" s="33"/>
      <c r="G76" s="33">
        <v>58661</v>
      </c>
      <c r="J76" s="33"/>
    </row>
    <row r="77" spans="1:10" ht="24" customHeight="1">
      <c r="A77" s="109" t="s">
        <v>23</v>
      </c>
      <c r="C77" s="11"/>
      <c r="D77" s="49"/>
      <c r="E77" s="19">
        <v>8662</v>
      </c>
      <c r="F77" s="33"/>
      <c r="G77" s="19">
        <v>15703</v>
      </c>
      <c r="J77" s="33"/>
    </row>
    <row r="78" spans="1:10" ht="24" customHeight="1">
      <c r="A78" s="109" t="s">
        <v>177</v>
      </c>
      <c r="C78" s="11"/>
      <c r="D78" s="49"/>
      <c r="E78" s="19">
        <v>0</v>
      </c>
      <c r="F78" s="33"/>
      <c r="G78" s="19">
        <v>340000</v>
      </c>
      <c r="J78" s="33"/>
    </row>
    <row r="79" spans="1:10" ht="24" customHeight="1">
      <c r="A79" s="29" t="s">
        <v>187</v>
      </c>
      <c r="C79" s="11"/>
      <c r="D79" s="110"/>
      <c r="E79" s="100">
        <v>346091</v>
      </c>
      <c r="F79" s="11"/>
      <c r="G79" s="48">
        <v>0</v>
      </c>
    </row>
    <row r="80" spans="1:10" ht="24" customHeight="1">
      <c r="A80" s="29"/>
      <c r="C80" s="11"/>
      <c r="D80" s="110"/>
      <c r="E80" s="100"/>
      <c r="F80" s="11"/>
      <c r="G80" s="48"/>
    </row>
    <row r="81" spans="1:8" ht="24" customHeight="1">
      <c r="A81" s="1" t="s">
        <v>4</v>
      </c>
      <c r="C81" s="11"/>
      <c r="D81" s="95"/>
      <c r="E81" s="23"/>
      <c r="F81" s="11"/>
      <c r="G81" s="23"/>
    </row>
    <row r="82" spans="1:8" ht="24" customHeight="1">
      <c r="E82" s="26"/>
      <c r="F82" s="26"/>
    </row>
    <row r="83" spans="1:8" ht="24" customHeight="1">
      <c r="E83" s="26"/>
      <c r="F83" s="26"/>
    </row>
    <row r="84" spans="1:8" ht="24" customHeight="1">
      <c r="E84" s="26"/>
      <c r="F84" s="26"/>
    </row>
    <row r="85" spans="1:8" ht="24" customHeight="1">
      <c r="E85" s="26"/>
      <c r="F85" s="26"/>
    </row>
    <row r="86" spans="1:8" ht="24" customHeight="1">
      <c r="E86" s="26"/>
      <c r="F86" s="26"/>
    </row>
    <row r="87" spans="1:8" ht="24" customHeight="1">
      <c r="E87" s="26"/>
      <c r="F87" s="26"/>
    </row>
    <row r="88" spans="1:8" ht="24" customHeight="1">
      <c r="E88" s="26"/>
      <c r="F88" s="26"/>
    </row>
    <row r="89" spans="1:8" ht="24" customHeight="1">
      <c r="E89" s="26"/>
      <c r="F89" s="26"/>
    </row>
    <row r="90" spans="1:8" ht="24" customHeight="1">
      <c r="E90" s="26"/>
      <c r="F90" s="26"/>
    </row>
    <row r="91" spans="1:8" ht="24" customHeight="1">
      <c r="E91" s="26"/>
      <c r="F91" s="26"/>
    </row>
    <row r="92" spans="1:8" ht="24" customHeight="1">
      <c r="E92" s="26"/>
      <c r="F92" s="26"/>
    </row>
    <row r="93" spans="1:8" ht="24" customHeight="1">
      <c r="E93" s="26"/>
      <c r="F93" s="26"/>
    </row>
    <row r="94" spans="1:8" s="77" customFormat="1" ht="24" customHeight="1">
      <c r="A94" s="11"/>
      <c r="B94" s="11"/>
      <c r="C94" s="23"/>
      <c r="D94" s="23"/>
      <c r="E94" s="26"/>
      <c r="F94" s="26"/>
      <c r="G94" s="5"/>
      <c r="H94" s="11"/>
    </row>
    <row r="95" spans="1:8" s="77" customFormat="1" ht="24" customHeight="1">
      <c r="A95" s="11"/>
      <c r="B95" s="11"/>
      <c r="C95" s="23"/>
      <c r="D95" s="23"/>
      <c r="E95" s="26"/>
      <c r="F95" s="26"/>
      <c r="G95" s="5"/>
      <c r="H95" s="11"/>
    </row>
    <row r="96" spans="1:8" s="77" customFormat="1" ht="24" customHeight="1">
      <c r="A96" s="11"/>
      <c r="B96" s="11"/>
      <c r="C96" s="23"/>
      <c r="D96" s="23"/>
      <c r="E96" s="26"/>
      <c r="F96" s="26"/>
      <c r="G96" s="5"/>
      <c r="H96" s="11"/>
    </row>
    <row r="97" spans="1:8" s="77" customFormat="1" ht="24" customHeight="1">
      <c r="A97" s="11"/>
      <c r="B97" s="11"/>
      <c r="C97" s="23"/>
      <c r="D97" s="23"/>
      <c r="E97" s="26"/>
      <c r="F97" s="26"/>
      <c r="G97" s="5"/>
      <c r="H97" s="11"/>
    </row>
    <row r="98" spans="1:8" s="77" customFormat="1" ht="24" customHeight="1">
      <c r="A98" s="11"/>
      <c r="B98" s="11"/>
      <c r="C98" s="23"/>
      <c r="D98" s="23"/>
      <c r="E98" s="26"/>
      <c r="F98" s="26"/>
      <c r="G98" s="5"/>
      <c r="H98" s="11"/>
    </row>
    <row r="99" spans="1:8" s="77" customFormat="1" ht="24" customHeight="1">
      <c r="A99" s="11"/>
      <c r="B99" s="11"/>
      <c r="C99" s="23"/>
      <c r="D99" s="23"/>
      <c r="E99" s="26"/>
      <c r="F99" s="26"/>
      <c r="G99" s="5"/>
      <c r="H99" s="11"/>
    </row>
    <row r="100" spans="1:8" s="77" customFormat="1" ht="24" customHeight="1">
      <c r="A100" s="11"/>
      <c r="B100" s="11"/>
      <c r="C100" s="23"/>
      <c r="D100" s="23"/>
      <c r="E100" s="26"/>
      <c r="F100" s="26"/>
      <c r="G100" s="5"/>
      <c r="H100" s="11"/>
    </row>
    <row r="101" spans="1:8" s="77" customFormat="1" ht="24" customHeight="1">
      <c r="A101" s="11"/>
      <c r="B101" s="11"/>
      <c r="C101" s="23"/>
      <c r="D101" s="23"/>
      <c r="E101" s="26"/>
      <c r="F101" s="26"/>
      <c r="G101" s="5"/>
      <c r="H101" s="11"/>
    </row>
    <row r="102" spans="1:8" s="77" customFormat="1" ht="24" customHeight="1">
      <c r="A102" s="11"/>
      <c r="B102" s="11"/>
      <c r="C102" s="23"/>
      <c r="D102" s="23"/>
      <c r="E102" s="26"/>
      <c r="F102" s="26"/>
      <c r="G102" s="5"/>
      <c r="H102" s="11"/>
    </row>
    <row r="103" spans="1:8" s="77" customFormat="1" ht="24" customHeight="1">
      <c r="A103" s="11"/>
      <c r="B103" s="11"/>
      <c r="C103" s="23"/>
      <c r="D103" s="23"/>
      <c r="E103" s="26"/>
      <c r="F103" s="26"/>
      <c r="G103" s="5"/>
      <c r="H103" s="11"/>
    </row>
    <row r="104" spans="1:8" s="77" customFormat="1" ht="24" customHeight="1">
      <c r="A104" s="11"/>
      <c r="B104" s="11"/>
      <c r="C104" s="23"/>
      <c r="D104" s="23"/>
      <c r="E104" s="26"/>
      <c r="F104" s="26"/>
      <c r="G104" s="5"/>
      <c r="H104" s="11"/>
    </row>
    <row r="105" spans="1:8" s="77" customFormat="1" ht="24" customHeight="1">
      <c r="A105" s="11"/>
      <c r="B105" s="11"/>
      <c r="C105" s="23"/>
      <c r="D105" s="23"/>
      <c r="E105" s="26"/>
      <c r="F105" s="26"/>
      <c r="G105" s="5"/>
      <c r="H105" s="11"/>
    </row>
    <row r="106" spans="1:8" s="77" customFormat="1" ht="24" customHeight="1">
      <c r="A106" s="11"/>
      <c r="B106" s="11"/>
      <c r="C106" s="23"/>
      <c r="D106" s="23"/>
      <c r="E106" s="26"/>
      <c r="F106" s="26"/>
      <c r="G106" s="5"/>
      <c r="H106" s="11"/>
    </row>
    <row r="107" spans="1:8" s="77" customFormat="1" ht="24" customHeight="1">
      <c r="A107" s="11"/>
      <c r="B107" s="11"/>
      <c r="C107" s="23"/>
      <c r="D107" s="23"/>
      <c r="E107" s="26"/>
      <c r="F107" s="26"/>
      <c r="G107" s="5"/>
      <c r="H107" s="11"/>
    </row>
    <row r="108" spans="1:8" s="77" customFormat="1" ht="24" customHeight="1">
      <c r="A108" s="11"/>
      <c r="B108" s="11"/>
      <c r="C108" s="23"/>
      <c r="D108" s="23"/>
      <c r="E108" s="26"/>
      <c r="F108" s="26"/>
      <c r="G108" s="5"/>
      <c r="H108" s="11"/>
    </row>
    <row r="109" spans="1:8" s="77" customFormat="1" ht="24" customHeight="1">
      <c r="A109" s="11"/>
      <c r="B109" s="11"/>
      <c r="C109" s="23"/>
      <c r="D109" s="23"/>
      <c r="E109" s="26"/>
      <c r="F109" s="26"/>
      <c r="G109" s="5"/>
      <c r="H109" s="11"/>
    </row>
    <row r="110" spans="1:8" s="77" customFormat="1" ht="24" customHeight="1">
      <c r="A110" s="11"/>
      <c r="B110" s="11"/>
      <c r="C110" s="23"/>
      <c r="D110" s="23"/>
      <c r="E110" s="26"/>
      <c r="F110" s="26"/>
      <c r="G110" s="5"/>
      <c r="H110" s="11"/>
    </row>
    <row r="111" spans="1:8" s="77" customFormat="1" ht="24" customHeight="1">
      <c r="A111" s="11"/>
      <c r="B111" s="11"/>
      <c r="C111" s="23"/>
      <c r="D111" s="23"/>
      <c r="E111" s="26"/>
      <c r="F111" s="26"/>
      <c r="G111" s="5"/>
      <c r="H111" s="11"/>
    </row>
    <row r="112" spans="1:8" s="77" customFormat="1" ht="24" customHeight="1">
      <c r="A112" s="11"/>
      <c r="B112" s="11"/>
      <c r="C112" s="23"/>
      <c r="D112" s="23"/>
      <c r="E112" s="26"/>
      <c r="F112" s="26"/>
      <c r="G112" s="5"/>
      <c r="H112" s="11"/>
    </row>
    <row r="113" spans="1:8" s="77" customFormat="1" ht="24" customHeight="1">
      <c r="A113" s="11"/>
      <c r="B113" s="11"/>
      <c r="C113" s="23"/>
      <c r="D113" s="23"/>
      <c r="E113" s="26"/>
      <c r="F113" s="26"/>
      <c r="G113" s="5"/>
      <c r="H113" s="11"/>
    </row>
    <row r="114" spans="1:8" s="77" customFormat="1" ht="24" customHeight="1">
      <c r="A114" s="11"/>
      <c r="B114" s="11"/>
      <c r="C114" s="23"/>
      <c r="D114" s="23"/>
      <c r="E114" s="26"/>
      <c r="F114" s="26"/>
      <c r="G114" s="5"/>
      <c r="H114" s="11"/>
    </row>
    <row r="115" spans="1:8" s="77" customFormat="1" ht="24" customHeight="1">
      <c r="A115" s="11"/>
      <c r="B115" s="11"/>
      <c r="C115" s="23"/>
      <c r="D115" s="23"/>
      <c r="E115" s="26"/>
      <c r="F115" s="26"/>
      <c r="G115" s="5"/>
      <c r="H115" s="11"/>
    </row>
    <row r="116" spans="1:8" s="77" customFormat="1" ht="24" customHeight="1">
      <c r="A116" s="11"/>
      <c r="B116" s="11"/>
      <c r="C116" s="23"/>
      <c r="D116" s="23"/>
      <c r="E116" s="26"/>
      <c r="F116" s="26"/>
      <c r="G116" s="5"/>
      <c r="H116" s="11"/>
    </row>
    <row r="117" spans="1:8" s="77" customFormat="1" ht="24" customHeight="1">
      <c r="A117" s="11"/>
      <c r="B117" s="11"/>
      <c r="C117" s="23"/>
      <c r="D117" s="23"/>
      <c r="E117" s="26"/>
      <c r="F117" s="26"/>
      <c r="G117" s="5"/>
      <c r="H117" s="11"/>
    </row>
    <row r="118" spans="1:8" s="77" customFormat="1" ht="24" customHeight="1">
      <c r="A118" s="11"/>
      <c r="B118" s="11"/>
      <c r="C118" s="23"/>
      <c r="D118" s="23"/>
      <c r="E118" s="26"/>
      <c r="F118" s="26"/>
      <c r="G118" s="5"/>
      <c r="H118" s="11"/>
    </row>
    <row r="119" spans="1:8" s="77" customFormat="1" ht="24" customHeight="1">
      <c r="A119" s="11"/>
      <c r="B119" s="11"/>
      <c r="C119" s="23"/>
      <c r="D119" s="23"/>
      <c r="E119" s="26"/>
      <c r="F119" s="26"/>
      <c r="G119" s="5"/>
      <c r="H119" s="11"/>
    </row>
    <row r="120" spans="1:8" s="77" customFormat="1" ht="24" customHeight="1">
      <c r="A120" s="11"/>
      <c r="B120" s="11"/>
      <c r="C120" s="23"/>
      <c r="D120" s="23"/>
      <c r="E120" s="26"/>
      <c r="F120" s="26"/>
      <c r="G120" s="5"/>
      <c r="H120" s="11"/>
    </row>
    <row r="121" spans="1:8" s="77" customFormat="1" ht="24" customHeight="1">
      <c r="A121" s="11"/>
      <c r="B121" s="11"/>
      <c r="C121" s="23"/>
      <c r="D121" s="23"/>
      <c r="E121" s="26"/>
      <c r="F121" s="26"/>
      <c r="G121" s="5"/>
      <c r="H121" s="11"/>
    </row>
    <row r="122" spans="1:8" s="77" customFormat="1" ht="24" customHeight="1">
      <c r="A122" s="11"/>
      <c r="B122" s="11"/>
      <c r="C122" s="23"/>
      <c r="D122" s="23"/>
      <c r="E122" s="26"/>
      <c r="F122" s="26"/>
      <c r="G122" s="5"/>
      <c r="H122" s="11"/>
    </row>
    <row r="123" spans="1:8" s="77" customFormat="1" ht="24" customHeight="1">
      <c r="A123" s="11"/>
      <c r="B123" s="11"/>
      <c r="C123" s="23"/>
      <c r="D123" s="23"/>
      <c r="E123" s="26"/>
      <c r="F123" s="26"/>
      <c r="G123" s="5"/>
      <c r="H123" s="11"/>
    </row>
    <row r="124" spans="1:8" s="77" customFormat="1" ht="24" customHeight="1">
      <c r="A124" s="11"/>
      <c r="B124" s="11"/>
      <c r="C124" s="23"/>
      <c r="D124" s="23"/>
      <c r="E124" s="26"/>
      <c r="F124" s="26"/>
      <c r="G124" s="5"/>
      <c r="H124" s="11"/>
    </row>
    <row r="125" spans="1:8" s="77" customFormat="1" ht="24" customHeight="1">
      <c r="A125" s="11"/>
      <c r="B125" s="11"/>
      <c r="C125" s="23"/>
      <c r="D125" s="23"/>
      <c r="E125" s="26"/>
      <c r="F125" s="26"/>
      <c r="G125" s="5"/>
      <c r="H125" s="11"/>
    </row>
    <row r="126" spans="1:8" s="77" customFormat="1" ht="24" customHeight="1">
      <c r="A126" s="11"/>
      <c r="B126" s="11"/>
      <c r="C126" s="23"/>
      <c r="D126" s="23"/>
      <c r="E126" s="26"/>
      <c r="F126" s="26"/>
      <c r="G126" s="5"/>
      <c r="H126" s="11"/>
    </row>
    <row r="127" spans="1:8" s="77" customFormat="1" ht="24" customHeight="1">
      <c r="A127" s="11"/>
      <c r="B127" s="11"/>
      <c r="C127" s="23"/>
      <c r="D127" s="23"/>
      <c r="E127" s="26"/>
      <c r="F127" s="26"/>
      <c r="G127" s="5"/>
      <c r="H127" s="11"/>
    </row>
    <row r="128" spans="1:8" s="77" customFormat="1" ht="24" customHeight="1">
      <c r="A128" s="11"/>
      <c r="B128" s="11"/>
      <c r="C128" s="23"/>
      <c r="D128" s="23"/>
      <c r="E128" s="26"/>
      <c r="F128" s="26"/>
      <c r="G128" s="5"/>
      <c r="H128" s="11"/>
    </row>
    <row r="129" spans="1:8" s="77" customFormat="1" ht="24" customHeight="1">
      <c r="A129" s="11"/>
      <c r="B129" s="11"/>
      <c r="C129" s="23"/>
      <c r="D129" s="23"/>
      <c r="E129" s="26"/>
      <c r="F129" s="26"/>
      <c r="G129" s="5"/>
      <c r="H129" s="11"/>
    </row>
    <row r="130" spans="1:8" s="77" customFormat="1" ht="24" customHeight="1">
      <c r="A130" s="11"/>
      <c r="B130" s="11"/>
      <c r="C130" s="23"/>
      <c r="D130" s="23"/>
      <c r="E130" s="26"/>
      <c r="F130" s="26"/>
      <c r="G130" s="5"/>
      <c r="H130" s="11"/>
    </row>
    <row r="131" spans="1:8" s="77" customFormat="1" ht="24" customHeight="1">
      <c r="A131" s="11"/>
      <c r="B131" s="11"/>
      <c r="C131" s="23"/>
      <c r="D131" s="23"/>
      <c r="E131" s="26"/>
      <c r="F131" s="26"/>
      <c r="G131" s="5"/>
      <c r="H131" s="11"/>
    </row>
    <row r="132" spans="1:8" s="77" customFormat="1" ht="24" customHeight="1">
      <c r="A132" s="11"/>
      <c r="B132" s="11"/>
      <c r="C132" s="23"/>
      <c r="D132" s="23"/>
      <c r="E132" s="26"/>
      <c r="F132" s="26"/>
      <c r="G132" s="5"/>
      <c r="H132" s="11"/>
    </row>
    <row r="133" spans="1:8" s="77" customFormat="1" ht="24" customHeight="1">
      <c r="A133" s="11"/>
      <c r="B133" s="11"/>
      <c r="C133" s="23"/>
      <c r="D133" s="23"/>
      <c r="E133" s="26"/>
      <c r="F133" s="26"/>
      <c r="G133" s="5"/>
      <c r="H133" s="11"/>
    </row>
    <row r="134" spans="1:8" s="77" customFormat="1" ht="24" customHeight="1">
      <c r="A134" s="11"/>
      <c r="B134" s="11"/>
      <c r="C134" s="23"/>
      <c r="D134" s="23"/>
      <c r="E134" s="26"/>
      <c r="F134" s="26"/>
      <c r="G134" s="5"/>
      <c r="H134" s="11"/>
    </row>
    <row r="135" spans="1:8" s="77" customFormat="1" ht="24" customHeight="1">
      <c r="A135" s="11"/>
      <c r="B135" s="11"/>
      <c r="C135" s="23"/>
      <c r="D135" s="23"/>
      <c r="E135" s="26"/>
      <c r="F135" s="26"/>
      <c r="G135" s="5"/>
      <c r="H135" s="11"/>
    </row>
    <row r="136" spans="1:8" s="77" customFormat="1" ht="24" customHeight="1">
      <c r="A136" s="11"/>
      <c r="B136" s="11"/>
      <c r="C136" s="23"/>
      <c r="D136" s="23"/>
      <c r="E136" s="26"/>
      <c r="F136" s="26"/>
      <c r="G136" s="5"/>
      <c r="H136" s="11"/>
    </row>
    <row r="137" spans="1:8" s="77" customFormat="1" ht="24" customHeight="1">
      <c r="A137" s="11"/>
      <c r="B137" s="11"/>
      <c r="C137" s="23"/>
      <c r="D137" s="23"/>
      <c r="E137" s="26"/>
      <c r="F137" s="26"/>
      <c r="G137" s="5"/>
      <c r="H137" s="11"/>
    </row>
    <row r="138" spans="1:8" s="77" customFormat="1" ht="24" customHeight="1">
      <c r="A138" s="11"/>
      <c r="B138" s="11"/>
      <c r="C138" s="23"/>
      <c r="D138" s="23"/>
      <c r="E138" s="26"/>
      <c r="F138" s="26"/>
      <c r="G138" s="5"/>
      <c r="H138" s="11"/>
    </row>
    <row r="139" spans="1:8" s="77" customFormat="1" ht="24" customHeight="1">
      <c r="A139" s="11"/>
      <c r="B139" s="11"/>
      <c r="C139" s="23"/>
      <c r="D139" s="23"/>
      <c r="E139" s="26"/>
      <c r="F139" s="26"/>
      <c r="G139" s="5"/>
      <c r="H139" s="11"/>
    </row>
    <row r="140" spans="1:8" s="77" customFormat="1" ht="24" customHeight="1">
      <c r="A140" s="11"/>
      <c r="B140" s="11"/>
      <c r="C140" s="23"/>
      <c r="D140" s="23"/>
      <c r="E140" s="26"/>
      <c r="F140" s="26"/>
      <c r="G140" s="5"/>
      <c r="H140" s="11"/>
    </row>
    <row r="141" spans="1:8" s="77" customFormat="1" ht="24" customHeight="1">
      <c r="A141" s="11"/>
      <c r="B141" s="11"/>
      <c r="C141" s="23"/>
      <c r="D141" s="23"/>
      <c r="E141" s="26"/>
      <c r="F141" s="26"/>
      <c r="G141" s="5"/>
      <c r="H141" s="11"/>
    </row>
    <row r="142" spans="1:8" s="77" customFormat="1" ht="24" customHeight="1">
      <c r="A142" s="11"/>
      <c r="B142" s="11"/>
      <c r="C142" s="23"/>
      <c r="D142" s="23"/>
      <c r="E142" s="26"/>
      <c r="F142" s="26"/>
      <c r="G142" s="5"/>
      <c r="H142" s="11"/>
    </row>
    <row r="143" spans="1:8" s="77" customFormat="1" ht="24" customHeight="1">
      <c r="A143" s="11"/>
      <c r="B143" s="11"/>
      <c r="C143" s="23"/>
      <c r="D143" s="23"/>
      <c r="E143" s="26"/>
      <c r="F143" s="26"/>
      <c r="G143" s="5"/>
      <c r="H143" s="11"/>
    </row>
    <row r="144" spans="1:8" s="77" customFormat="1" ht="24" customHeight="1">
      <c r="A144" s="11"/>
      <c r="B144" s="11"/>
      <c r="C144" s="23"/>
      <c r="D144" s="23"/>
      <c r="E144" s="26"/>
      <c r="F144" s="26"/>
      <c r="G144" s="5"/>
      <c r="H144" s="11"/>
    </row>
    <row r="145" spans="1:8" s="77" customFormat="1" ht="24" customHeight="1">
      <c r="A145" s="11"/>
      <c r="B145" s="11"/>
      <c r="C145" s="23"/>
      <c r="D145" s="23"/>
      <c r="E145" s="26"/>
      <c r="F145" s="26"/>
      <c r="G145" s="5"/>
      <c r="H145" s="11"/>
    </row>
    <row r="146" spans="1:8" s="77" customFormat="1" ht="24" customHeight="1">
      <c r="A146" s="11"/>
      <c r="B146" s="11"/>
      <c r="C146" s="23"/>
      <c r="D146" s="23"/>
      <c r="E146" s="26"/>
      <c r="F146" s="26"/>
      <c r="G146" s="5"/>
      <c r="H146" s="11"/>
    </row>
    <row r="147" spans="1:8" s="77" customFormat="1" ht="24" customHeight="1">
      <c r="A147" s="11"/>
      <c r="B147" s="11"/>
      <c r="C147" s="23"/>
      <c r="D147" s="23"/>
      <c r="E147" s="26"/>
      <c r="F147" s="26"/>
      <c r="G147" s="5"/>
      <c r="H147" s="11"/>
    </row>
    <row r="148" spans="1:8" s="77" customFormat="1" ht="24" customHeight="1">
      <c r="A148" s="11"/>
      <c r="B148" s="11"/>
      <c r="C148" s="23"/>
      <c r="D148" s="23"/>
      <c r="E148" s="26"/>
      <c r="F148" s="26"/>
      <c r="G148" s="5"/>
      <c r="H148" s="11"/>
    </row>
    <row r="149" spans="1:8" s="77" customFormat="1" ht="24" customHeight="1">
      <c r="A149" s="11"/>
      <c r="B149" s="11"/>
      <c r="C149" s="23"/>
      <c r="D149" s="23"/>
      <c r="E149" s="26"/>
      <c r="F149" s="26"/>
      <c r="G149" s="5"/>
      <c r="H149" s="11"/>
    </row>
    <row r="150" spans="1:8" s="77" customFormat="1" ht="24" customHeight="1">
      <c r="A150" s="11"/>
      <c r="B150" s="11"/>
      <c r="C150" s="23"/>
      <c r="D150" s="23"/>
      <c r="E150" s="26"/>
      <c r="F150" s="26"/>
      <c r="G150" s="5"/>
      <c r="H150" s="11"/>
    </row>
    <row r="151" spans="1:8" s="77" customFormat="1" ht="24" customHeight="1">
      <c r="A151" s="11"/>
      <c r="B151" s="11"/>
      <c r="C151" s="23"/>
      <c r="D151" s="23"/>
      <c r="E151" s="26"/>
      <c r="F151" s="26"/>
      <c r="G151" s="5"/>
      <c r="H151" s="11"/>
    </row>
    <row r="152" spans="1:8" s="77" customFormat="1" ht="24" customHeight="1">
      <c r="A152" s="11"/>
      <c r="B152" s="11"/>
      <c r="C152" s="23"/>
      <c r="D152" s="23"/>
      <c r="E152" s="26"/>
      <c r="F152" s="26"/>
      <c r="G152" s="5"/>
      <c r="H152" s="11"/>
    </row>
    <row r="153" spans="1:8" s="77" customFormat="1" ht="24" customHeight="1">
      <c r="A153" s="11"/>
      <c r="B153" s="11"/>
      <c r="C153" s="23"/>
      <c r="D153" s="23"/>
      <c r="E153" s="26"/>
      <c r="F153" s="26"/>
      <c r="G153" s="5"/>
      <c r="H153" s="11"/>
    </row>
    <row r="154" spans="1:8" s="77" customFormat="1" ht="24" customHeight="1">
      <c r="A154" s="11"/>
      <c r="B154" s="11"/>
      <c r="C154" s="23"/>
      <c r="D154" s="23"/>
      <c r="E154" s="26"/>
      <c r="F154" s="26"/>
      <c r="G154" s="5"/>
      <c r="H154" s="11"/>
    </row>
    <row r="155" spans="1:8" s="77" customFormat="1" ht="24" customHeight="1">
      <c r="A155" s="11"/>
      <c r="B155" s="11"/>
      <c r="C155" s="23"/>
      <c r="D155" s="23"/>
      <c r="E155" s="26"/>
      <c r="F155" s="26"/>
      <c r="G155" s="5"/>
      <c r="H155" s="11"/>
    </row>
    <row r="156" spans="1:8" s="77" customFormat="1" ht="24" customHeight="1">
      <c r="A156" s="11"/>
      <c r="B156" s="11"/>
      <c r="C156" s="23"/>
      <c r="D156" s="23"/>
      <c r="E156" s="26"/>
      <c r="F156" s="26"/>
      <c r="G156" s="5"/>
      <c r="H156" s="11"/>
    </row>
    <row r="157" spans="1:8" s="77" customFormat="1" ht="24" customHeight="1">
      <c r="A157" s="11"/>
      <c r="B157" s="11"/>
      <c r="C157" s="23"/>
      <c r="D157" s="23"/>
      <c r="E157" s="26"/>
      <c r="F157" s="26"/>
      <c r="G157" s="5"/>
      <c r="H157" s="11"/>
    </row>
    <row r="158" spans="1:8" s="77" customFormat="1" ht="24" customHeight="1">
      <c r="A158" s="11"/>
      <c r="B158" s="11"/>
      <c r="C158" s="23"/>
      <c r="D158" s="23"/>
      <c r="E158" s="26"/>
      <c r="F158" s="26"/>
      <c r="G158" s="5"/>
      <c r="H158" s="11"/>
    </row>
    <row r="159" spans="1:8" s="77" customFormat="1" ht="24" customHeight="1">
      <c r="A159" s="11"/>
      <c r="B159" s="11"/>
      <c r="C159" s="23"/>
      <c r="D159" s="23"/>
      <c r="E159" s="26"/>
      <c r="F159" s="26"/>
      <c r="G159" s="5"/>
      <c r="H159" s="11"/>
    </row>
    <row r="160" spans="1:8" s="77" customFormat="1" ht="24" customHeight="1">
      <c r="A160" s="11"/>
      <c r="B160" s="11"/>
      <c r="C160" s="23"/>
      <c r="D160" s="23"/>
      <c r="E160" s="26"/>
      <c r="F160" s="26"/>
      <c r="G160" s="5"/>
      <c r="H160" s="11"/>
    </row>
    <row r="161" spans="1:8" s="77" customFormat="1" ht="24" customHeight="1">
      <c r="A161" s="11"/>
      <c r="B161" s="11"/>
      <c r="C161" s="23"/>
      <c r="D161" s="23"/>
      <c r="E161" s="26"/>
      <c r="F161" s="26"/>
      <c r="G161" s="5"/>
      <c r="H161" s="11"/>
    </row>
    <row r="162" spans="1:8" s="77" customFormat="1" ht="24" customHeight="1">
      <c r="A162" s="11"/>
      <c r="B162" s="11"/>
      <c r="C162" s="23"/>
      <c r="D162" s="23"/>
      <c r="E162" s="26"/>
      <c r="F162" s="26"/>
      <c r="G162" s="5"/>
      <c r="H162" s="11"/>
    </row>
    <row r="163" spans="1:8" s="77" customFormat="1" ht="24" customHeight="1">
      <c r="A163" s="11"/>
      <c r="B163" s="11"/>
      <c r="C163" s="23"/>
      <c r="D163" s="23"/>
      <c r="E163" s="26"/>
      <c r="F163" s="26"/>
      <c r="G163" s="5"/>
      <c r="H163" s="11"/>
    </row>
    <row r="164" spans="1:8" s="77" customFormat="1" ht="24" customHeight="1">
      <c r="A164" s="11"/>
      <c r="B164" s="11"/>
      <c r="C164" s="23"/>
      <c r="D164" s="23"/>
      <c r="E164" s="26"/>
      <c r="F164" s="26"/>
      <c r="G164" s="5"/>
      <c r="H164" s="11"/>
    </row>
    <row r="165" spans="1:8" s="77" customFormat="1" ht="24" customHeight="1">
      <c r="A165" s="11"/>
      <c r="B165" s="11"/>
      <c r="C165" s="23"/>
      <c r="D165" s="23"/>
      <c r="E165" s="26"/>
      <c r="F165" s="26"/>
      <c r="G165" s="5"/>
      <c r="H165" s="11"/>
    </row>
    <row r="166" spans="1:8" s="77" customFormat="1" ht="24" customHeight="1">
      <c r="A166" s="11"/>
      <c r="B166" s="11"/>
      <c r="C166" s="23"/>
      <c r="D166" s="23"/>
      <c r="E166" s="26"/>
      <c r="F166" s="26"/>
      <c r="G166" s="5"/>
      <c r="H166" s="11"/>
    </row>
    <row r="167" spans="1:8" s="77" customFormat="1" ht="24" customHeight="1">
      <c r="A167" s="11"/>
      <c r="B167" s="11"/>
      <c r="C167" s="23"/>
      <c r="D167" s="23"/>
      <c r="E167" s="26"/>
      <c r="F167" s="26"/>
      <c r="G167" s="5"/>
      <c r="H167" s="11"/>
    </row>
    <row r="168" spans="1:8" s="77" customFormat="1" ht="24" customHeight="1">
      <c r="A168" s="11"/>
      <c r="B168" s="11"/>
      <c r="C168" s="23"/>
      <c r="D168" s="23"/>
      <c r="E168" s="26"/>
      <c r="F168" s="26"/>
      <c r="G168" s="5"/>
      <c r="H168" s="11"/>
    </row>
    <row r="169" spans="1:8" s="77" customFormat="1" ht="24" customHeight="1">
      <c r="A169" s="11"/>
      <c r="B169" s="11"/>
      <c r="C169" s="23"/>
      <c r="D169" s="23"/>
      <c r="E169" s="26"/>
      <c r="F169" s="26"/>
      <c r="G169" s="5"/>
      <c r="H169" s="11"/>
    </row>
    <row r="170" spans="1:8" s="77" customFormat="1" ht="24" customHeight="1">
      <c r="A170" s="11"/>
      <c r="B170" s="11"/>
      <c r="C170" s="23"/>
      <c r="D170" s="23"/>
      <c r="E170" s="26"/>
      <c r="F170" s="26"/>
      <c r="G170" s="5"/>
      <c r="H170" s="11"/>
    </row>
    <row r="171" spans="1:8" s="77" customFormat="1" ht="24" customHeight="1">
      <c r="A171" s="11"/>
      <c r="B171" s="11"/>
      <c r="C171" s="23"/>
      <c r="D171" s="23"/>
      <c r="E171" s="26"/>
      <c r="F171" s="26"/>
      <c r="G171" s="5"/>
      <c r="H171" s="11"/>
    </row>
    <row r="172" spans="1:8" s="77" customFormat="1" ht="24" customHeight="1">
      <c r="A172" s="11"/>
      <c r="B172" s="11"/>
      <c r="C172" s="23"/>
      <c r="D172" s="23"/>
      <c r="E172" s="26"/>
      <c r="F172" s="26"/>
      <c r="G172" s="5"/>
      <c r="H172" s="11"/>
    </row>
    <row r="173" spans="1:8" s="77" customFormat="1" ht="24" customHeight="1">
      <c r="A173" s="11"/>
      <c r="B173" s="11"/>
      <c r="C173" s="23"/>
      <c r="D173" s="23"/>
      <c r="E173" s="26"/>
      <c r="F173" s="26"/>
      <c r="G173" s="5"/>
      <c r="H173" s="11"/>
    </row>
    <row r="174" spans="1:8" s="77" customFormat="1" ht="24" customHeight="1">
      <c r="A174" s="11"/>
      <c r="B174" s="11"/>
      <c r="C174" s="23"/>
      <c r="D174" s="23"/>
      <c r="E174" s="26"/>
      <c r="F174" s="26"/>
      <c r="G174" s="5"/>
      <c r="H174" s="11"/>
    </row>
    <row r="175" spans="1:8" s="77" customFormat="1" ht="24" customHeight="1">
      <c r="A175" s="11"/>
      <c r="B175" s="11"/>
      <c r="C175" s="23"/>
      <c r="D175" s="23"/>
      <c r="E175" s="26"/>
      <c r="F175" s="26"/>
      <c r="G175" s="5"/>
      <c r="H175" s="11"/>
    </row>
    <row r="176" spans="1:8" s="77" customFormat="1" ht="24" customHeight="1">
      <c r="A176" s="11"/>
      <c r="B176" s="11"/>
      <c r="C176" s="23"/>
      <c r="D176" s="23"/>
      <c r="E176" s="26"/>
      <c r="F176" s="26"/>
      <c r="G176" s="5"/>
      <c r="H176" s="11"/>
    </row>
    <row r="177" spans="1:8" s="77" customFormat="1" ht="24" customHeight="1">
      <c r="A177" s="11"/>
      <c r="B177" s="11"/>
      <c r="C177" s="23"/>
      <c r="D177" s="23"/>
      <c r="E177" s="26"/>
      <c r="F177" s="26"/>
      <c r="G177" s="5"/>
      <c r="H177" s="11"/>
    </row>
    <row r="178" spans="1:8" s="77" customFormat="1" ht="24" customHeight="1">
      <c r="A178" s="11"/>
      <c r="B178" s="11"/>
      <c r="C178" s="23"/>
      <c r="D178" s="23"/>
      <c r="E178" s="26"/>
      <c r="F178" s="26"/>
      <c r="G178" s="5"/>
      <c r="H178" s="11"/>
    </row>
    <row r="179" spans="1:8" s="77" customFormat="1" ht="24" customHeight="1">
      <c r="A179" s="11"/>
      <c r="B179" s="11"/>
      <c r="C179" s="23"/>
      <c r="D179" s="23"/>
      <c r="E179" s="26"/>
      <c r="F179" s="26"/>
      <c r="G179" s="5"/>
      <c r="H179" s="11"/>
    </row>
    <row r="180" spans="1:8" s="77" customFormat="1" ht="24" customHeight="1">
      <c r="A180" s="11"/>
      <c r="B180" s="11"/>
      <c r="C180" s="23"/>
      <c r="D180" s="23"/>
      <c r="E180" s="26"/>
      <c r="F180" s="26"/>
      <c r="G180" s="5"/>
      <c r="H180" s="11"/>
    </row>
    <row r="181" spans="1:8" s="77" customFormat="1" ht="24" customHeight="1">
      <c r="A181" s="11"/>
      <c r="B181" s="11"/>
      <c r="C181" s="23"/>
      <c r="D181" s="23"/>
      <c r="E181" s="26"/>
      <c r="F181" s="26"/>
      <c r="G181" s="5"/>
      <c r="H181" s="11"/>
    </row>
    <row r="182" spans="1:8" s="77" customFormat="1" ht="24" customHeight="1">
      <c r="A182" s="11"/>
      <c r="B182" s="11"/>
      <c r="C182" s="23"/>
      <c r="D182" s="23"/>
      <c r="E182" s="26"/>
      <c r="F182" s="26"/>
      <c r="G182" s="5"/>
      <c r="H182" s="11"/>
    </row>
    <row r="183" spans="1:8" s="77" customFormat="1" ht="24" customHeight="1">
      <c r="A183" s="11"/>
      <c r="B183" s="11"/>
      <c r="C183" s="23"/>
      <c r="D183" s="23"/>
      <c r="E183" s="26"/>
      <c r="F183" s="26"/>
      <c r="G183" s="5"/>
      <c r="H183" s="11"/>
    </row>
    <row r="184" spans="1:8" s="77" customFormat="1" ht="24" customHeight="1">
      <c r="A184" s="11"/>
      <c r="B184" s="11"/>
      <c r="C184" s="23"/>
      <c r="D184" s="23"/>
      <c r="E184" s="26"/>
      <c r="F184" s="26"/>
      <c r="G184" s="5"/>
      <c r="H184" s="11"/>
    </row>
    <row r="185" spans="1:8" s="77" customFormat="1" ht="24" customHeight="1">
      <c r="A185" s="11"/>
      <c r="B185" s="11"/>
      <c r="C185" s="23"/>
      <c r="D185" s="23"/>
      <c r="E185" s="26"/>
      <c r="F185" s="26"/>
      <c r="G185" s="5"/>
      <c r="H185" s="11"/>
    </row>
    <row r="186" spans="1:8" s="77" customFormat="1" ht="24" customHeight="1">
      <c r="A186" s="11"/>
      <c r="B186" s="11"/>
      <c r="C186" s="23"/>
      <c r="D186" s="23"/>
      <c r="E186" s="26"/>
      <c r="F186" s="26"/>
      <c r="G186" s="5"/>
      <c r="H186" s="11"/>
    </row>
    <row r="187" spans="1:8" s="77" customFormat="1" ht="24" customHeight="1">
      <c r="A187" s="11"/>
      <c r="B187" s="11"/>
      <c r="C187" s="23"/>
      <c r="D187" s="23"/>
      <c r="E187" s="26"/>
      <c r="F187" s="26"/>
      <c r="G187" s="5"/>
      <c r="H187" s="11"/>
    </row>
    <row r="188" spans="1:8" s="77" customFormat="1" ht="24" customHeight="1">
      <c r="A188" s="11"/>
      <c r="B188" s="11"/>
      <c r="C188" s="23"/>
      <c r="D188" s="23"/>
      <c r="E188" s="26"/>
      <c r="F188" s="26"/>
      <c r="G188" s="5"/>
      <c r="H188" s="11"/>
    </row>
    <row r="189" spans="1:8" s="77" customFormat="1" ht="24" customHeight="1">
      <c r="A189" s="11"/>
      <c r="B189" s="11"/>
      <c r="C189" s="23"/>
      <c r="D189" s="23"/>
      <c r="E189" s="26"/>
      <c r="F189" s="26"/>
      <c r="G189" s="5"/>
      <c r="H189" s="11"/>
    </row>
    <row r="190" spans="1:8" s="77" customFormat="1" ht="24" customHeight="1">
      <c r="A190" s="11"/>
      <c r="B190" s="11"/>
      <c r="C190" s="23"/>
      <c r="D190" s="23"/>
      <c r="E190" s="26"/>
      <c r="F190" s="26"/>
      <c r="G190" s="5"/>
      <c r="H190" s="11"/>
    </row>
    <row r="191" spans="1:8" s="77" customFormat="1" ht="24" customHeight="1">
      <c r="A191" s="11"/>
      <c r="B191" s="11"/>
      <c r="C191" s="23"/>
      <c r="D191" s="23"/>
      <c r="E191" s="26"/>
      <c r="F191" s="26"/>
      <c r="G191" s="5"/>
      <c r="H191" s="11"/>
    </row>
    <row r="192" spans="1:8" s="77" customFormat="1" ht="24" customHeight="1">
      <c r="A192" s="11"/>
      <c r="B192" s="11"/>
      <c r="C192" s="23"/>
      <c r="D192" s="23"/>
      <c r="E192" s="26"/>
      <c r="F192" s="26"/>
      <c r="G192" s="5"/>
      <c r="H192" s="11"/>
    </row>
    <row r="193" spans="1:8" s="77" customFormat="1" ht="24" customHeight="1">
      <c r="A193" s="11"/>
      <c r="B193" s="11"/>
      <c r="C193" s="23"/>
      <c r="D193" s="23"/>
      <c r="E193" s="26"/>
      <c r="F193" s="26"/>
      <c r="G193" s="5"/>
      <c r="H193" s="11"/>
    </row>
    <row r="194" spans="1:8" s="77" customFormat="1" ht="24" customHeight="1">
      <c r="A194" s="11"/>
      <c r="B194" s="11"/>
      <c r="C194" s="23"/>
      <c r="D194" s="23"/>
      <c r="E194" s="26"/>
      <c r="F194" s="26"/>
      <c r="G194" s="5"/>
      <c r="H194" s="11"/>
    </row>
  </sheetData>
  <printOptions horizontalCentered="1" gridLinesSet="0"/>
  <pageMargins left="0.86614173228346458" right="0.55118110236220474" top="0.70866141732283472" bottom="0" header="0.19685039370078741" footer="0.19685039370078741"/>
  <pageSetup paperSize="9" scale="80" fitToHeight="2" orientation="portrait" r:id="rId1"/>
  <headerFooter alignWithMargins="0"/>
  <rowBreaks count="1" manualBreakCount="1">
    <brk id="42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18C6B0-3E1C-4B80-946A-1D4BD4311804}">
  <ds:schemaRefs>
    <ds:schemaRef ds:uri="fd550b8b-0dd7-4de3-a8e6-af527f15a8ac"/>
    <ds:schemaRef ds:uri="45cbc027-4fdb-4325-ba4c-14e20f088a7f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2022-11-09T11:03:08Z</cp:lastPrinted>
  <dcterms:created xsi:type="dcterms:W3CDTF">1999-05-15T03:54:17Z</dcterms:created>
  <dcterms:modified xsi:type="dcterms:W3CDTF">2022-11-14T03:31:19Z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